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060" windowHeight="12660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'Sheet1'!$A$1:$J$142</definedName>
  </definedNames>
  <calcPr fullCalcOnLoad="1"/>
</workbook>
</file>

<file path=xl/sharedStrings.xml><?xml version="1.0" encoding="utf-8"?>
<sst xmlns="http://schemas.openxmlformats.org/spreadsheetml/2006/main" count="635" uniqueCount="385">
  <si>
    <t xml:space="preserve">E-Z Change Spring </t>
  </si>
  <si>
    <t xml:space="preserve">Air Swivel Regulator </t>
  </si>
  <si>
    <t xml:space="preserve">1" Dia. Mushroom Set </t>
  </si>
  <si>
    <t xml:space="preserve">3/32" Cupped Set 3.5" </t>
  </si>
  <si>
    <t xml:space="preserve">1/8" Cupped Set 3.5" </t>
  </si>
  <si>
    <t xml:space="preserve">Mini Bucking Bar 1 lb. </t>
  </si>
  <si>
    <t xml:space="preserve">Anvil Bucking Bar 1.9 lb. </t>
  </si>
  <si>
    <t xml:space="preserve">Footed Bucking Bar 2.2 lb. </t>
  </si>
  <si>
    <t xml:space="preserve">Microstop Countersink Unit </t>
  </si>
  <si>
    <t xml:space="preserve">#40 Countersink - 3/32" Rivet </t>
  </si>
  <si>
    <t xml:space="preserve">#30 Countersink - 1/8" Rivet </t>
  </si>
  <si>
    <t xml:space="preserve">#8 Countersink - #8 Screw </t>
  </si>
  <si>
    <t xml:space="preserve">#10 Countersink - #10 Screw </t>
  </si>
  <si>
    <t xml:space="preserve">Wiss Snips Left &amp; Straight </t>
  </si>
  <si>
    <t xml:space="preserve">Wiss Snips Right &amp; Straight </t>
  </si>
  <si>
    <t xml:space="preserve">#12 Drill Bit </t>
  </si>
  <si>
    <t xml:space="preserve">12" #40 Drill Bit </t>
  </si>
  <si>
    <t xml:space="preserve">12" #30 Drill Bit </t>
  </si>
  <si>
    <t xml:space="preserve">4" Hex Shank Deburr Tool </t>
  </si>
  <si>
    <t xml:space="preserve">Cleco Pliers </t>
  </si>
  <si>
    <t xml:space="preserve">4 Cleco Clamps -1/2" Jaws </t>
  </si>
  <si>
    <t xml:space="preserve">4 Cleco Clamps -1" Jaws </t>
  </si>
  <si>
    <t xml:space="preserve">Swivel Head Pop Rivet Tool </t>
  </si>
  <si>
    <t xml:space="preserve">2 Screwdriver Bits - Size #2 </t>
  </si>
  <si>
    <t xml:space="preserve">Hand Squeezer / 3" Yoke </t>
  </si>
  <si>
    <t xml:space="preserve">1/8" Universal Cupped Set </t>
  </si>
  <si>
    <t xml:space="preserve">3/16" Universal Cupped Set </t>
  </si>
  <si>
    <t xml:space="preserve">Flat Set 1/2" x 1/8" </t>
  </si>
  <si>
    <t xml:space="preserve">Flat Set 3/8" x 1/8" </t>
  </si>
  <si>
    <t xml:space="preserve">3/32" Rivet Dimple Die </t>
  </si>
  <si>
    <t xml:space="preserve">1/8" Rivet Dimple Die </t>
  </si>
  <si>
    <t xml:space="preserve">#8 ScrewDimple Die </t>
  </si>
  <si>
    <t xml:space="preserve">24" Stainless Rule </t>
  </si>
  <si>
    <t xml:space="preserve">Unibit 1/4" - 3/4" by 1/16 ths </t>
  </si>
  <si>
    <t xml:space="preserve">Permanent Markers </t>
  </si>
  <si>
    <t xml:space="preserve">3M Cut &amp; Polishing Wheel 6" </t>
  </si>
  <si>
    <t xml:space="preserve">Hearing Protector </t>
  </si>
  <si>
    <t xml:space="preserve">Safety Glasses </t>
  </si>
  <si>
    <t xml:space="preserve">325 Cleco Fastners - 3/32" </t>
  </si>
  <si>
    <t xml:space="preserve">175 Cleco Fastners - 1/8" </t>
  </si>
  <si>
    <t xml:space="preserve">Deburring Set - Large Holes </t>
  </si>
  <si>
    <t xml:space="preserve">Edge Deburring Bit </t>
  </si>
  <si>
    <t xml:space="preserve">Fluting Pliers </t>
  </si>
  <si>
    <t xml:space="preserve">Rivet Cutter </t>
  </si>
  <si>
    <t xml:space="preserve">Air Tool Oil </t>
  </si>
  <si>
    <t xml:space="preserve">File Card / Brush </t>
  </si>
  <si>
    <t xml:space="preserve">10" Vixen File </t>
  </si>
  <si>
    <t xml:space="preserve">C-Frame Riveting Tool </t>
  </si>
  <si>
    <t xml:space="preserve">#6 Countersink - #6 Screw </t>
  </si>
  <si>
    <t xml:space="preserve">Drill Stop Set of 4 </t>
  </si>
  <si>
    <t xml:space="preserve">Angle Drill Attachment </t>
  </si>
  <si>
    <t xml:space="preserve">Cordless Screwdriver (for deburring) </t>
  </si>
  <si>
    <t xml:space="preserve">Threaded Drill Set 6 pc. </t>
  </si>
  <si>
    <t xml:space="preserve">Back Rivet Set </t>
  </si>
  <si>
    <t xml:space="preserve">Dimple Die Organizer </t>
  </si>
  <si>
    <t xml:space="preserve">Removable Rivet Tape </t>
  </si>
  <si>
    <t xml:space="preserve">Tape Dispenser </t>
  </si>
  <si>
    <t xml:space="preserve">12 oz. Dead Blow Hammer </t>
  </si>
  <si>
    <t>TOOL</t>
  </si>
  <si>
    <t>AVERY</t>
  </si>
  <si>
    <t>CLEAVELAND</t>
  </si>
  <si>
    <t>ATS</t>
  </si>
  <si>
    <t>PRICE</t>
  </si>
  <si>
    <t>ON LIST</t>
  </si>
  <si>
    <t xml:space="preserve">3/16" Cupped Set 3.5" (for fabricate spar) </t>
  </si>
  <si>
    <t>RG-2X</t>
  </si>
  <si>
    <t>RGS-25</t>
  </si>
  <si>
    <t>ASRD-14</t>
  </si>
  <si>
    <t>RSM-10</t>
  </si>
  <si>
    <t>RSC-43</t>
  </si>
  <si>
    <t>RSO-48</t>
  </si>
  <si>
    <t>BB-74</t>
  </si>
  <si>
    <t>CC-40</t>
  </si>
  <si>
    <t>CC-30</t>
  </si>
  <si>
    <t>CC-8</t>
  </si>
  <si>
    <t>PRS-37</t>
  </si>
  <si>
    <t>RT-811</t>
  </si>
  <si>
    <t>EDGE FORMER</t>
  </si>
  <si>
    <t>EF-60</t>
  </si>
  <si>
    <t>FP-200</t>
  </si>
  <si>
    <t>CT-196</t>
  </si>
  <si>
    <t>DBU-3</t>
  </si>
  <si>
    <t xml:space="preserve">Sioux Air Drill </t>
  </si>
  <si>
    <t>ADS-12</t>
  </si>
  <si>
    <t xml:space="preserve">(6) #40 Drill Bits (for 3/32" rivets) </t>
  </si>
  <si>
    <t xml:space="preserve">(6) #30 Drill Bits (for 1/8" rivets) </t>
  </si>
  <si>
    <t>DBJ-30P</t>
  </si>
  <si>
    <t>DBJ-40P</t>
  </si>
  <si>
    <t>CC-6</t>
  </si>
  <si>
    <t>RSB-35</t>
  </si>
  <si>
    <t>CL-332</t>
  </si>
  <si>
    <t>CL-18</t>
  </si>
  <si>
    <t>NOTES</t>
  </si>
  <si>
    <t>CF-80</t>
  </si>
  <si>
    <t>FV-8</t>
  </si>
  <si>
    <t>DDB-70</t>
  </si>
  <si>
    <t>3MW-7A6</t>
  </si>
  <si>
    <t>DB04</t>
  </si>
  <si>
    <t>DBC12-40</t>
  </si>
  <si>
    <t>DBC12-30</t>
  </si>
  <si>
    <t>RS-24</t>
  </si>
  <si>
    <t>DBS-SET4</t>
  </si>
  <si>
    <t>STH/Y-3</t>
  </si>
  <si>
    <t>DIE426-3</t>
  </si>
  <si>
    <t>DIE426-4</t>
  </si>
  <si>
    <t>DIE509-8</t>
  </si>
  <si>
    <t>#10 COBALT BIT</t>
  </si>
  <si>
    <t>DBJ-10</t>
  </si>
  <si>
    <t>#19 COBALT BIT</t>
  </si>
  <si>
    <t>#21 COBALT BIT</t>
  </si>
  <si>
    <t>DBJ-19</t>
  </si>
  <si>
    <t>DBJ-21</t>
  </si>
  <si>
    <t>4 PC SHOP HEAD RIVET GAUGES</t>
  </si>
  <si>
    <t>RLG-4</t>
  </si>
  <si>
    <t>RIVET LENGTH GAUGE</t>
  </si>
  <si>
    <t>RLG-11</t>
  </si>
  <si>
    <t>extras</t>
  </si>
  <si>
    <t>SSC-4</t>
  </si>
  <si>
    <t>SSF-1</t>
  </si>
  <si>
    <t>SSF-2</t>
  </si>
  <si>
    <t>#6 SCREW DIMPLE DIE SET</t>
  </si>
  <si>
    <t>DIE509-6</t>
  </si>
  <si>
    <t>3/32 CLOSE QTR DIMPLE DIES SET</t>
  </si>
  <si>
    <t>DIE426-3CQ</t>
  </si>
  <si>
    <t>DIEB-28</t>
  </si>
  <si>
    <t>SPR-20</t>
  </si>
  <si>
    <t>SPG-22</t>
  </si>
  <si>
    <t>BACK RIVETING PLATE</t>
  </si>
  <si>
    <t>BBRP-48</t>
  </si>
  <si>
    <t>DBS-33</t>
  </si>
  <si>
    <t>BB-30</t>
  </si>
  <si>
    <t>CLP-20</t>
  </si>
  <si>
    <t>ATL-004</t>
  </si>
  <si>
    <t>RTD-34</t>
  </si>
  <si>
    <t>CLC-50</t>
  </si>
  <si>
    <t>CLC-100</t>
  </si>
  <si>
    <t>SCH-22</t>
  </si>
  <si>
    <t>MAIN SQUEEZE W/3" YOKE</t>
  </si>
  <si>
    <t>PNEUMATIC SQUEEZER W/3" YOKE</t>
  </si>
  <si>
    <t>RG2X-SIOUX</t>
  </si>
  <si>
    <t>10 CLECO 3/16"</t>
  </si>
  <si>
    <t>CL-316</t>
  </si>
  <si>
    <t>3/32DDS</t>
  </si>
  <si>
    <t>1/8DDS</t>
  </si>
  <si>
    <t>8DDS</t>
  </si>
  <si>
    <t>6DDS</t>
  </si>
  <si>
    <t>3/32 POP RIVET DIMPLER</t>
  </si>
  <si>
    <t>3/32 VISE GRIP DIMPLER</t>
  </si>
  <si>
    <t>AVERY=FLUSH SWIVEL</t>
  </si>
  <si>
    <t>VISE GRIP HAND SEAMER</t>
  </si>
  <si>
    <t>20 CLECO 5/32</t>
  </si>
  <si>
    <t>12X40</t>
  </si>
  <si>
    <t>12X30</t>
  </si>
  <si>
    <t>1/4" COBALT BIT</t>
  </si>
  <si>
    <t>40 THREADED DRILLS  - 2</t>
  </si>
  <si>
    <t>30 THREADED DRILLS - 1</t>
  </si>
  <si>
    <t>"1/4</t>
  </si>
  <si>
    <t>SPEED DEBURRING TOOL</t>
  </si>
  <si>
    <t>PNEUMATIC</t>
  </si>
  <si>
    <t>3/32 PIN PUNCH</t>
  </si>
  <si>
    <t>1/8 PIN PUNCH</t>
  </si>
  <si>
    <t>TOOL BOX</t>
  </si>
  <si>
    <t>2W024</t>
  </si>
  <si>
    <t>3X</t>
  </si>
  <si>
    <t>7922R</t>
  </si>
  <si>
    <t>13M</t>
  </si>
  <si>
    <t>470-3-3/32</t>
  </si>
  <si>
    <t>470-3-1/8</t>
  </si>
  <si>
    <t>470-3-3/16</t>
  </si>
  <si>
    <t>10L</t>
  </si>
  <si>
    <t>10R</t>
  </si>
  <si>
    <t>1452ES</t>
  </si>
  <si>
    <t>012-40</t>
  </si>
  <si>
    <t>012-30</t>
  </si>
  <si>
    <t>012-12</t>
  </si>
  <si>
    <t>014-40</t>
  </si>
  <si>
    <t>014-30</t>
  </si>
  <si>
    <t>24EL</t>
  </si>
  <si>
    <t>26EL</t>
  </si>
  <si>
    <t>5022-3A</t>
  </si>
  <si>
    <t>4508DP-2</t>
  </si>
  <si>
    <t>4263DP-2</t>
  </si>
  <si>
    <t>4264DP-2</t>
  </si>
  <si>
    <t>52-340-024</t>
  </si>
  <si>
    <t>UNIBIT-3</t>
  </si>
  <si>
    <t>25CL-3/32</t>
  </si>
  <si>
    <t>25CL-1/8</t>
  </si>
  <si>
    <t>X-300QT</t>
  </si>
  <si>
    <t>DS-40,30,21,12</t>
  </si>
  <si>
    <t>A601</t>
  </si>
  <si>
    <t>5000-40,30,21,11,10</t>
  </si>
  <si>
    <t>685-1</t>
  </si>
  <si>
    <t>CH1</t>
  </si>
  <si>
    <t>HAND SEAMER</t>
  </si>
  <si>
    <t>HS-30</t>
  </si>
  <si>
    <t>A44</t>
  </si>
  <si>
    <t>1470-5-3/32</t>
  </si>
  <si>
    <t>1470-5-1/8</t>
  </si>
  <si>
    <t>1470-5-3/16</t>
  </si>
  <si>
    <t>BUCKING BAR 3# 10"</t>
  </si>
  <si>
    <t>BUCKING BAR 3# 5"</t>
  </si>
  <si>
    <t>SP201</t>
  </si>
  <si>
    <t>RECOMMENDATIONS</t>
  </si>
  <si>
    <t>poly mallet</t>
  </si>
  <si>
    <t>3/16 clecos</t>
  </si>
  <si>
    <t>OTHER STUFF I WANT</t>
  </si>
  <si>
    <t>keyless chuck</t>
  </si>
  <si>
    <t>6 PIECE SQUEEZER SET</t>
  </si>
  <si>
    <t>4704-2, 06-2, 10-2, 3710-2</t>
  </si>
  <si>
    <t>8005</t>
  </si>
  <si>
    <t>cleaveland=TATCO</t>
  </si>
  <si>
    <t>KC-30</t>
  </si>
  <si>
    <t>1456ES</t>
  </si>
  <si>
    <t>ADS-56</t>
  </si>
  <si>
    <t>200X</t>
  </si>
  <si>
    <t xml:space="preserve">2x Rivet Gun </t>
  </si>
  <si>
    <t>NOT SIOUX</t>
  </si>
  <si>
    <t>tap fluid</t>
  </si>
  <si>
    <t>rivet removal tool</t>
  </si>
  <si>
    <t>TOTALS</t>
  </si>
  <si>
    <t>"Center-It" pipe jig</t>
  </si>
  <si>
    <t>PILOT CUTTER 3/16</t>
  </si>
  <si>
    <t>PILOT CUTTER #6</t>
  </si>
  <si>
    <t>1000-100-40</t>
  </si>
  <si>
    <t>1000-100-30</t>
  </si>
  <si>
    <t>1000-100-12</t>
  </si>
  <si>
    <t>1000-100-19</t>
  </si>
  <si>
    <t>1000-100-28</t>
  </si>
  <si>
    <t>scotch-brite polishing kit</t>
  </si>
  <si>
    <t>scotch-brite hand pads GP</t>
  </si>
  <si>
    <t>7447B</t>
  </si>
  <si>
    <t>scotch-brite hand pads ultra fine</t>
  </si>
  <si>
    <t>7448B</t>
  </si>
  <si>
    <t>drill press mandrel for scotch-brite wheel</t>
  </si>
  <si>
    <t>wing nut cleco 3/32</t>
  </si>
  <si>
    <t>wing nut cleco 1/8</t>
  </si>
  <si>
    <t>AN bolt length gauge</t>
  </si>
  <si>
    <t>FS-01</t>
  </si>
  <si>
    <t>CLEA=VISEGRIP</t>
  </si>
  <si>
    <t>.032 SAFETY WIRE</t>
  </si>
  <si>
    <t>WSC-32</t>
  </si>
  <si>
    <t>WSC-41</t>
  </si>
  <si>
    <t>.041 SAFETY WIRE</t>
  </si>
  <si>
    <t>BOESHIELD</t>
  </si>
  <si>
    <t>LT9L-QT</t>
  </si>
  <si>
    <t>BOELUBE</t>
  </si>
  <si>
    <t>LBL-13</t>
  </si>
  <si>
    <t>several</t>
  </si>
  <si>
    <t>ATS=import?</t>
  </si>
  <si>
    <t>EXL1</t>
  </si>
  <si>
    <t>not in ATS catalog or web site</t>
  </si>
  <si>
    <t>19WA</t>
  </si>
  <si>
    <t>20WA</t>
  </si>
  <si>
    <t>KWN-3/32</t>
  </si>
  <si>
    <t>KWN-1/8</t>
  </si>
  <si>
    <t>302-32</t>
  </si>
  <si>
    <t>302-41</t>
  </si>
  <si>
    <t>avery &amp; ats=vise grip</t>
  </si>
  <si>
    <t>FR85-T010</t>
  </si>
  <si>
    <t>ATS=20" OTHERS=22"</t>
  </si>
  <si>
    <t>AVERY &amp; cLEAV=SPRINGBACK</t>
  </si>
  <si>
    <t>DOUBLE OFFSET RIVET SET 3/32</t>
  </si>
  <si>
    <t>DOUBLE OFFSET RIVET SET 3/16</t>
  </si>
  <si>
    <t>Tubing Flaring Tool</t>
  </si>
  <si>
    <t>212FB</t>
  </si>
  <si>
    <t>TRF-37</t>
  </si>
  <si>
    <t>Tubing bender</t>
  </si>
  <si>
    <t>TB-368</t>
  </si>
  <si>
    <t>avery=2</t>
  </si>
  <si>
    <t>spring back</t>
  </si>
  <si>
    <t>avery=RIGID,Cleav &amp; ATS=Parker, Avery Parker=79</t>
  </si>
  <si>
    <t>cupped squeezer set 3/32</t>
  </si>
  <si>
    <t>cupped squeezer set 1/8</t>
  </si>
  <si>
    <t>flush squeezer set</t>
  </si>
  <si>
    <t>avery 3600=225</t>
  </si>
  <si>
    <t>0214-30C+14-7</t>
  </si>
  <si>
    <t>aka countersink</t>
  </si>
  <si>
    <t>cleav=offset</t>
  </si>
  <si>
    <t>avery=not in kit,3/8" cleave=1/4"</t>
  </si>
  <si>
    <t>ats=4 pc; avery incl block</t>
  </si>
  <si>
    <t>avery=not swivel, US swivel=#957 $22; cleave=US</t>
  </si>
  <si>
    <t>avery=1095 adapter$11</t>
  </si>
  <si>
    <t>quick change yoke pins</t>
  </si>
  <si>
    <t>SQP-20</t>
  </si>
  <si>
    <t>adjustable set holder</t>
  </si>
  <si>
    <t>additional yokes? No hole/thin nose &amp; longeron</t>
  </si>
  <si>
    <t>avery=not in kit</t>
  </si>
  <si>
    <t>ball bearing countersink cage</t>
  </si>
  <si>
    <t>133-HD</t>
  </si>
  <si>
    <t>CN-192</t>
  </si>
  <si>
    <t>mesh matting</t>
  </si>
  <si>
    <t>$7/ft</t>
  </si>
  <si>
    <t>26" wide</t>
  </si>
  <si>
    <t>speed deburring bit</t>
  </si>
  <si>
    <t>small bench vise</t>
  </si>
  <si>
    <t>nutplate template</t>
  </si>
  <si>
    <t>nibbler</t>
  </si>
  <si>
    <t>tapered cone countersink cutters</t>
  </si>
  <si>
    <t>?? Do I want to bother</t>
  </si>
  <si>
    <t>just the bit, for hand deburring in tight areas</t>
  </si>
  <si>
    <t>Harbor Freight?</t>
  </si>
  <si>
    <t>Double Offset Cupped Set 1/8"</t>
  </si>
  <si>
    <t>SIOUX 6000 rpm drill</t>
  </si>
  <si>
    <t>SIOUX 2X rivet gun</t>
  </si>
  <si>
    <t>rivet spacing tool LARGE</t>
  </si>
  <si>
    <t>FS-100</t>
  </si>
  <si>
    <t>chip chaser</t>
  </si>
  <si>
    <t>SP2005</t>
  </si>
  <si>
    <t>CC-12</t>
  </si>
  <si>
    <t>SP375-1</t>
  </si>
  <si>
    <t>DBB-30</t>
  </si>
  <si>
    <t>NTA-25</t>
  </si>
  <si>
    <t>ATS=DIFFERENT/IMPORT</t>
  </si>
  <si>
    <t>need to know scew size first</t>
  </si>
  <si>
    <t>cleco "C" clamp</t>
  </si>
  <si>
    <t>012-10</t>
  </si>
  <si>
    <t>012-19</t>
  </si>
  <si>
    <t>012-21</t>
  </si>
  <si>
    <t>avery=2; not in ATS kit</t>
  </si>
  <si>
    <t>avery=3; not in ATS kit</t>
  </si>
  <si>
    <t>avery=2; not in av kit; not in ATS kit</t>
  </si>
  <si>
    <t>3/32 Universal cupped set</t>
  </si>
  <si>
    <t>squeezer set mix</t>
  </si>
  <si>
    <t>additional yokes; no hole/thin nose &amp; longeron?</t>
  </si>
  <si>
    <t>#40 THREADED DRILLS  - 2</t>
  </si>
  <si>
    <t>#30 THREADED DRILLS - 1</t>
  </si>
  <si>
    <t xml:space="preserve">rivet gun E-Z Change Spring </t>
  </si>
  <si>
    <t>adjustable set holder for pneumatic squeezer</t>
  </si>
  <si>
    <t>BUY LIST</t>
  </si>
  <si>
    <t>ATS:</t>
  </si>
  <si>
    <t>CLEAV:</t>
  </si>
  <si>
    <t>fits all, or just theirs??</t>
  </si>
  <si>
    <t>TOTAL</t>
  </si>
  <si>
    <t>wait &amp; see if I need this</t>
  </si>
  <si>
    <t>DBJ-12</t>
  </si>
  <si>
    <t>SB4263</t>
  </si>
  <si>
    <t>SB4264</t>
  </si>
  <si>
    <t>SB6</t>
  </si>
  <si>
    <t>SB8</t>
  </si>
  <si>
    <t>ALL ARE SPRINGBACK</t>
  </si>
  <si>
    <t>5102D-3/32</t>
  </si>
  <si>
    <t>ATS=replaceable dies</t>
  </si>
  <si>
    <t>ATS springback = $24</t>
  </si>
  <si>
    <t>not in ATS kit; ATS= removeable dies</t>
  </si>
  <si>
    <t>368FH</t>
  </si>
  <si>
    <t>made by Avery with radiused edge</t>
  </si>
  <si>
    <t>S7</t>
  </si>
  <si>
    <t>locking style air regulator</t>
  </si>
  <si>
    <t>US made??</t>
  </si>
  <si>
    <t>ball swivel air connector</t>
  </si>
  <si>
    <t>3/32 rivet set sock</t>
  </si>
  <si>
    <t>package of 10</t>
  </si>
  <si>
    <t>1/8 rivet set sock</t>
  </si>
  <si>
    <t>$25 at Eastwood</t>
  </si>
  <si>
    <t>3/32 Universal cupped squeezer set</t>
  </si>
  <si>
    <t xml:space="preserve">1/8" Universal Cupped squeezer Set </t>
  </si>
  <si>
    <t xml:space="preserve">3/16" Universal Cupped squeezer Set </t>
  </si>
  <si>
    <t xml:space="preserve">#8 Screw Dimple Die </t>
  </si>
  <si>
    <t xml:space="preserve">flush squeezer set 1/2" dia x 1/4" </t>
  </si>
  <si>
    <t>4703-2</t>
  </si>
  <si>
    <t>4704-2</t>
  </si>
  <si>
    <t>4706-2</t>
  </si>
  <si>
    <t>avery=incl block</t>
  </si>
  <si>
    <t>4710-2</t>
  </si>
  <si>
    <t>4710-1</t>
  </si>
  <si>
    <t>swivel flush set with rubber guard</t>
  </si>
  <si>
    <t>RSMS-75</t>
  </si>
  <si>
    <t>1047</t>
  </si>
  <si>
    <t>RSO-38</t>
  </si>
  <si>
    <t>SSC-3</t>
  </si>
  <si>
    <t>SSC-6</t>
  </si>
  <si>
    <t xml:space="preserve">flush squeezer Set 1/2" x 1/8" </t>
  </si>
  <si>
    <t xml:space="preserve">flush squeezer Set 3/8" x 1/8" </t>
  </si>
  <si>
    <t>ATS=no rubber, no spring</t>
  </si>
  <si>
    <t>3" ROLOC kit</t>
  </si>
  <si>
    <t>ATS brand?</t>
  </si>
  <si>
    <t>RRT-4</t>
  </si>
  <si>
    <t>do I need this??</t>
  </si>
  <si>
    <t>make my own</t>
  </si>
  <si>
    <t>do I need this?</t>
  </si>
  <si>
    <t>QUESTIONABLES</t>
  </si>
  <si>
    <t>avery=3</t>
  </si>
  <si>
    <t>avery=3/8" cleave=1/4" Make my own?</t>
  </si>
  <si>
    <t xml:space="preserve">175 Cleco Fastners - 3/32" </t>
  </si>
  <si>
    <t xml:space="preserve">100 Cleco Fastners - 1/8"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</si>
</sst>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4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ill="1" applyAlignment="1">
      <alignment horizontal="left"/>
    </xf>
    <xf numFmtId="16" fontId="0" fillId="0" borderId="0" xfId="0" applyNumberForma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0" fillId="4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164" fontId="0" fillId="5" borderId="0" xfId="0" applyNumberFormat="1" applyFill="1" applyAlignment="1">
      <alignment horizontal="center"/>
    </xf>
    <xf numFmtId="16" fontId="0" fillId="0" borderId="0" xfId="0" applyNumberFormat="1" applyAlignment="1">
      <alignment horizontal="left"/>
    </xf>
    <xf numFmtId="0" fontId="0" fillId="0" borderId="0" xfId="0" applyFill="1" applyAlignment="1" quotePrefix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Fill="1" applyAlignment="1">
      <alignment horizontal="center"/>
    </xf>
    <xf numFmtId="0" fontId="0" fillId="0" borderId="0" xfId="0" applyAlignment="1" quotePrefix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workbookViewId="0" topLeftCell="A71">
      <selection activeCell="J33" sqref="J33"/>
    </sheetView>
  </sheetViews>
  <sheetFormatPr defaultColWidth="9.140625" defaultRowHeight="12.75"/>
  <cols>
    <col min="1" max="1" width="34.8515625" style="0" customWidth="1"/>
    <col min="2" max="2" width="9.140625" style="1" customWidth="1"/>
    <col min="3" max="3" width="15.00390625" style="1" customWidth="1"/>
    <col min="4" max="4" width="14.140625" style="1" customWidth="1"/>
    <col min="5" max="5" width="4.57421875" style="1" customWidth="1"/>
    <col min="6" max="6" width="11.421875" style="1" bestFit="1" customWidth="1"/>
    <col min="7" max="7" width="15.00390625" style="1" customWidth="1"/>
    <col min="8" max="8" width="12.8515625" style="1" customWidth="1"/>
    <col min="9" max="9" width="3.57421875" style="0" customWidth="1"/>
    <col min="10" max="10" width="48.7109375" style="9" customWidth="1"/>
  </cols>
  <sheetData>
    <row r="1" spans="3:10" ht="12.75">
      <c r="C1" s="3" t="s">
        <v>63</v>
      </c>
      <c r="G1" s="4" t="s">
        <v>62</v>
      </c>
      <c r="J1" s="9" t="s">
        <v>92</v>
      </c>
    </row>
    <row r="2" spans="1:8" ht="12.75">
      <c r="A2" t="s">
        <v>58</v>
      </c>
      <c r="B2" s="3" t="s">
        <v>59</v>
      </c>
      <c r="C2" s="3" t="s">
        <v>60</v>
      </c>
      <c r="D2" s="3" t="s">
        <v>61</v>
      </c>
      <c r="F2" s="4" t="s">
        <v>59</v>
      </c>
      <c r="G2" s="4" t="s">
        <v>60</v>
      </c>
      <c r="H2" s="4" t="s">
        <v>61</v>
      </c>
    </row>
    <row r="4" spans="1:10" s="5" customFormat="1" ht="12.75">
      <c r="A4" s="5" t="s">
        <v>215</v>
      </c>
      <c r="B4" s="6" t="s">
        <v>214</v>
      </c>
      <c r="C4" s="6" t="s">
        <v>65</v>
      </c>
      <c r="D4" s="6" t="s">
        <v>163</v>
      </c>
      <c r="E4" s="6"/>
      <c r="F4" s="19">
        <v>175</v>
      </c>
      <c r="G4" s="19">
        <v>168</v>
      </c>
      <c r="H4" s="25">
        <v>146</v>
      </c>
      <c r="J4" s="10" t="s">
        <v>216</v>
      </c>
    </row>
    <row r="5" spans="1:8" ht="12.75">
      <c r="A5" t="s">
        <v>0</v>
      </c>
      <c r="B5" s="1">
        <v>2000</v>
      </c>
      <c r="C5" s="1" t="s">
        <v>66</v>
      </c>
      <c r="D5" s="1" t="s">
        <v>165</v>
      </c>
      <c r="F5" s="20">
        <v>6</v>
      </c>
      <c r="G5" s="20">
        <v>0</v>
      </c>
      <c r="H5" s="25">
        <v>3</v>
      </c>
    </row>
    <row r="6" spans="1:10" ht="12.75">
      <c r="A6" t="s">
        <v>1</v>
      </c>
      <c r="B6" s="1">
        <v>150</v>
      </c>
      <c r="C6" s="1" t="s">
        <v>67</v>
      </c>
      <c r="D6" s="1" t="s">
        <v>164</v>
      </c>
      <c r="F6" s="20">
        <v>14</v>
      </c>
      <c r="G6" s="20">
        <v>23</v>
      </c>
      <c r="H6" s="25">
        <v>13</v>
      </c>
      <c r="J6" s="9" t="s">
        <v>280</v>
      </c>
    </row>
    <row r="7" spans="1:10" ht="12.75">
      <c r="A7" t="s">
        <v>2</v>
      </c>
      <c r="B7" s="1">
        <v>1047</v>
      </c>
      <c r="C7" s="1" t="s">
        <v>68</v>
      </c>
      <c r="D7" s="1">
        <v>181</v>
      </c>
      <c r="F7" s="20">
        <v>35</v>
      </c>
      <c r="G7" s="25">
        <v>14</v>
      </c>
      <c r="H7" s="20">
        <v>17.5</v>
      </c>
      <c r="J7" s="9" t="s">
        <v>148</v>
      </c>
    </row>
    <row r="8" spans="1:10" ht="12.75">
      <c r="A8" t="s">
        <v>3</v>
      </c>
      <c r="B8" s="1">
        <v>4703</v>
      </c>
      <c r="D8" s="1" t="s">
        <v>166</v>
      </c>
      <c r="F8" s="20">
        <v>8</v>
      </c>
      <c r="G8" s="20"/>
      <c r="H8" s="25">
        <v>5</v>
      </c>
      <c r="J8" s="9" t="s">
        <v>286</v>
      </c>
    </row>
    <row r="9" spans="1:10" ht="12.75">
      <c r="A9" t="s">
        <v>4</v>
      </c>
      <c r="B9" s="1">
        <v>4704</v>
      </c>
      <c r="C9" s="1" t="s">
        <v>69</v>
      </c>
      <c r="D9" s="1" t="s">
        <v>167</v>
      </c>
      <c r="F9" s="20">
        <v>8</v>
      </c>
      <c r="G9" s="20">
        <v>9</v>
      </c>
      <c r="H9" s="25">
        <v>5</v>
      </c>
      <c r="J9" s="9" t="s">
        <v>286</v>
      </c>
    </row>
    <row r="10" spans="1:10" s="5" customFormat="1" ht="12.75">
      <c r="A10" s="5" t="s">
        <v>64</v>
      </c>
      <c r="B10" s="6"/>
      <c r="C10" s="6"/>
      <c r="D10" s="6" t="s">
        <v>168</v>
      </c>
      <c r="E10" s="6"/>
      <c r="F10" s="19"/>
      <c r="G10" s="19"/>
      <c r="H10" s="19">
        <v>5</v>
      </c>
      <c r="J10" s="10"/>
    </row>
    <row r="11" spans="1:10" ht="12.75">
      <c r="A11" t="s">
        <v>301</v>
      </c>
      <c r="B11" s="1">
        <v>4720</v>
      </c>
      <c r="C11" s="1" t="s">
        <v>70</v>
      </c>
      <c r="D11" s="1" t="s">
        <v>197</v>
      </c>
      <c r="F11" s="20">
        <v>18</v>
      </c>
      <c r="G11" s="20">
        <v>17</v>
      </c>
      <c r="H11" s="25">
        <v>15</v>
      </c>
      <c r="J11" s="9" t="s">
        <v>286</v>
      </c>
    </row>
    <row r="12" spans="1:8" ht="12.75">
      <c r="A12" t="s">
        <v>5</v>
      </c>
      <c r="B12" s="1">
        <v>610</v>
      </c>
      <c r="C12" s="1" t="s">
        <v>71</v>
      </c>
      <c r="F12" s="20">
        <v>17</v>
      </c>
      <c r="G12" s="20">
        <v>22</v>
      </c>
      <c r="H12" s="20"/>
    </row>
    <row r="13" spans="1:10" s="2" customFormat="1" ht="12.75">
      <c r="A13" s="2" t="s">
        <v>6</v>
      </c>
      <c r="B13" s="3">
        <v>615</v>
      </c>
      <c r="C13" s="3"/>
      <c r="D13" s="3">
        <v>148</v>
      </c>
      <c r="E13" s="3"/>
      <c r="F13" s="21">
        <v>19</v>
      </c>
      <c r="G13" s="21"/>
      <c r="H13" s="21">
        <v>15</v>
      </c>
      <c r="J13" s="11"/>
    </row>
    <row r="14" spans="1:10" s="2" customFormat="1" ht="12.75">
      <c r="A14" s="2" t="s">
        <v>7</v>
      </c>
      <c r="B14" s="3">
        <v>620</v>
      </c>
      <c r="C14" s="3" t="s">
        <v>130</v>
      </c>
      <c r="D14" s="3">
        <v>142</v>
      </c>
      <c r="E14" s="3"/>
      <c r="F14" s="21">
        <v>24</v>
      </c>
      <c r="G14" s="21">
        <v>26</v>
      </c>
      <c r="H14" s="21">
        <v>15</v>
      </c>
      <c r="J14" s="11"/>
    </row>
    <row r="15" spans="1:10" s="5" customFormat="1" ht="12.75">
      <c r="A15" s="5" t="s">
        <v>8</v>
      </c>
      <c r="B15" s="6">
        <v>19360</v>
      </c>
      <c r="C15" s="6" t="s">
        <v>80</v>
      </c>
      <c r="D15" s="6">
        <v>133</v>
      </c>
      <c r="E15" s="6"/>
      <c r="F15" s="19">
        <v>26</v>
      </c>
      <c r="G15" s="19">
        <v>28</v>
      </c>
      <c r="H15" s="25">
        <v>22</v>
      </c>
      <c r="J15" s="10"/>
    </row>
    <row r="16" spans="1:8" ht="12.75">
      <c r="A16" t="s">
        <v>9</v>
      </c>
      <c r="B16" s="1">
        <v>1051</v>
      </c>
      <c r="C16" s="1" t="s">
        <v>72</v>
      </c>
      <c r="D16" s="1" t="s">
        <v>223</v>
      </c>
      <c r="F16" s="20">
        <v>8.5</v>
      </c>
      <c r="G16" s="20">
        <v>8.5</v>
      </c>
      <c r="H16" s="25">
        <v>7</v>
      </c>
    </row>
    <row r="17" spans="1:8" ht="12.75">
      <c r="A17" t="s">
        <v>10</v>
      </c>
      <c r="B17" s="1">
        <v>1052</v>
      </c>
      <c r="C17" s="1" t="s">
        <v>73</v>
      </c>
      <c r="D17" s="1" t="s">
        <v>224</v>
      </c>
      <c r="F17" s="20">
        <v>8.5</v>
      </c>
      <c r="G17" s="20">
        <v>8.5</v>
      </c>
      <c r="H17" s="25">
        <v>7</v>
      </c>
    </row>
    <row r="18" spans="1:8" ht="12.75">
      <c r="A18" t="s">
        <v>11</v>
      </c>
      <c r="B18" s="1">
        <v>1054</v>
      </c>
      <c r="C18" s="1" t="s">
        <v>74</v>
      </c>
      <c r="D18" s="1" t="s">
        <v>226</v>
      </c>
      <c r="F18" s="20">
        <v>8.5</v>
      </c>
      <c r="G18" s="20">
        <v>8.5</v>
      </c>
      <c r="H18" s="25">
        <v>7</v>
      </c>
    </row>
    <row r="19" spans="1:8" ht="12.75">
      <c r="A19" t="s">
        <v>12</v>
      </c>
      <c r="F19" s="20"/>
      <c r="G19" s="20"/>
      <c r="H19" s="20"/>
    </row>
    <row r="20" spans="1:10" s="2" customFormat="1" ht="12.75">
      <c r="A20" s="2" t="s">
        <v>13</v>
      </c>
      <c r="B20" s="3">
        <v>58337</v>
      </c>
      <c r="C20" s="3" t="s">
        <v>125</v>
      </c>
      <c r="D20" s="3" t="s">
        <v>169</v>
      </c>
      <c r="E20" s="3"/>
      <c r="F20" s="21"/>
      <c r="G20" s="21">
        <v>18</v>
      </c>
      <c r="H20" s="21">
        <v>13</v>
      </c>
      <c r="J20" s="11"/>
    </row>
    <row r="21" spans="1:10" s="2" customFormat="1" ht="12.75">
      <c r="A21" s="2" t="s">
        <v>14</v>
      </c>
      <c r="B21" s="3">
        <v>58338</v>
      </c>
      <c r="C21" s="3" t="s">
        <v>126</v>
      </c>
      <c r="D21" s="3" t="s">
        <v>170</v>
      </c>
      <c r="E21" s="3"/>
      <c r="F21" s="21"/>
      <c r="G21" s="21">
        <v>18</v>
      </c>
      <c r="H21" s="21">
        <v>13</v>
      </c>
      <c r="J21" s="11"/>
    </row>
    <row r="22" spans="1:10" s="5" customFormat="1" ht="12.75">
      <c r="A22" s="5" t="s">
        <v>82</v>
      </c>
      <c r="B22" s="6">
        <v>1412</v>
      </c>
      <c r="C22" s="6" t="s">
        <v>83</v>
      </c>
      <c r="D22" s="6" t="s">
        <v>171</v>
      </c>
      <c r="E22" s="6"/>
      <c r="F22" s="19">
        <v>225</v>
      </c>
      <c r="G22" s="19">
        <v>225</v>
      </c>
      <c r="H22" s="25">
        <v>180</v>
      </c>
      <c r="J22" s="10"/>
    </row>
    <row r="23" spans="1:8" ht="12.75">
      <c r="A23" t="s">
        <v>84</v>
      </c>
      <c r="B23" s="1">
        <v>40</v>
      </c>
      <c r="C23" s="1" t="s">
        <v>87</v>
      </c>
      <c r="D23" s="1" t="s">
        <v>172</v>
      </c>
      <c r="F23" s="22">
        <f>5+2.5</f>
        <v>7.5</v>
      </c>
      <c r="G23" s="25">
        <v>7</v>
      </c>
      <c r="H23" s="20">
        <f>2.42*6</f>
        <v>14.52</v>
      </c>
    </row>
    <row r="24" spans="1:8" ht="12.75">
      <c r="A24" t="s">
        <v>85</v>
      </c>
      <c r="B24" s="1">
        <v>30</v>
      </c>
      <c r="C24" s="1" t="s">
        <v>86</v>
      </c>
      <c r="D24" s="1" t="s">
        <v>173</v>
      </c>
      <c r="F24" s="22">
        <f>4.4+4.4</f>
        <v>8.8</v>
      </c>
      <c r="G24" s="25">
        <v>8</v>
      </c>
      <c r="H24" s="20">
        <f>2.88*6</f>
        <v>17.28</v>
      </c>
    </row>
    <row r="25" spans="1:10" ht="12.75">
      <c r="A25" t="s">
        <v>15</v>
      </c>
      <c r="B25" s="1">
        <v>12</v>
      </c>
      <c r="C25" s="1" t="s">
        <v>334</v>
      </c>
      <c r="D25" s="1" t="s">
        <v>174</v>
      </c>
      <c r="F25" s="22">
        <v>4.9</v>
      </c>
      <c r="G25" s="25">
        <v>2.2</v>
      </c>
      <c r="H25" s="20">
        <v>2.7</v>
      </c>
      <c r="J25" s="9" t="s">
        <v>268</v>
      </c>
    </row>
    <row r="26" spans="1:8" ht="12.75">
      <c r="A26" t="s">
        <v>16</v>
      </c>
      <c r="B26" s="1" t="s">
        <v>151</v>
      </c>
      <c r="C26" s="1" t="s">
        <v>98</v>
      </c>
      <c r="D26" s="1" t="s">
        <v>175</v>
      </c>
      <c r="F26" s="25">
        <v>5</v>
      </c>
      <c r="G26" s="25">
        <v>5</v>
      </c>
      <c r="H26" s="20">
        <v>7.3</v>
      </c>
    </row>
    <row r="27" spans="1:8" ht="12.75">
      <c r="A27" t="s">
        <v>17</v>
      </c>
      <c r="B27" s="1" t="s">
        <v>152</v>
      </c>
      <c r="C27" s="1" t="s">
        <v>99</v>
      </c>
      <c r="D27" s="1" t="s">
        <v>176</v>
      </c>
      <c r="F27" s="25">
        <v>5.1</v>
      </c>
      <c r="G27" s="22">
        <v>5.2</v>
      </c>
      <c r="H27" s="20">
        <v>7.3</v>
      </c>
    </row>
    <row r="28" spans="1:10" ht="12.75">
      <c r="A28" t="s">
        <v>18</v>
      </c>
      <c r="C28" s="1" t="s">
        <v>97</v>
      </c>
      <c r="F28" s="20"/>
      <c r="G28" s="20">
        <v>17</v>
      </c>
      <c r="H28" s="20"/>
      <c r="J28" s="9" t="s">
        <v>281</v>
      </c>
    </row>
    <row r="29" spans="1:10" s="2" customFormat="1" ht="12.75">
      <c r="A29" s="2" t="s">
        <v>19</v>
      </c>
      <c r="B29" s="3">
        <v>200</v>
      </c>
      <c r="C29" s="3" t="s">
        <v>131</v>
      </c>
      <c r="D29" s="3">
        <v>131</v>
      </c>
      <c r="E29" s="3"/>
      <c r="F29" s="21">
        <v>7</v>
      </c>
      <c r="G29" s="21">
        <v>7</v>
      </c>
      <c r="H29" s="21">
        <v>4.75</v>
      </c>
      <c r="J29" s="11"/>
    </row>
    <row r="30" spans="1:10" s="7" customFormat="1" ht="12.75">
      <c r="A30" s="7" t="s">
        <v>20</v>
      </c>
      <c r="B30" s="8">
        <v>1012</v>
      </c>
      <c r="C30" s="8" t="s">
        <v>134</v>
      </c>
      <c r="D30" s="8" t="s">
        <v>177</v>
      </c>
      <c r="E30" s="8"/>
      <c r="F30" s="22">
        <v>9</v>
      </c>
      <c r="G30" s="22">
        <v>8</v>
      </c>
      <c r="H30" s="25">
        <f>1.85*4</f>
        <v>7.4</v>
      </c>
      <c r="J30" s="12"/>
    </row>
    <row r="31" spans="1:10" s="7" customFormat="1" ht="12.75">
      <c r="A31" s="7" t="s">
        <v>21</v>
      </c>
      <c r="B31" s="8">
        <v>1014</v>
      </c>
      <c r="C31" s="8" t="s">
        <v>135</v>
      </c>
      <c r="D31" s="8" t="s">
        <v>178</v>
      </c>
      <c r="E31" s="8"/>
      <c r="F31" s="22">
        <v>10</v>
      </c>
      <c r="G31" s="22">
        <v>10</v>
      </c>
      <c r="H31" s="25">
        <f>1.85*4</f>
        <v>7.4</v>
      </c>
      <c r="J31" s="12"/>
    </row>
    <row r="32" spans="1:10" s="5" customFormat="1" ht="12.75">
      <c r="A32" s="5" t="s">
        <v>22</v>
      </c>
      <c r="B32" s="6">
        <v>25500</v>
      </c>
      <c r="C32" s="6" t="s">
        <v>75</v>
      </c>
      <c r="D32" s="6">
        <v>36021</v>
      </c>
      <c r="E32" s="6"/>
      <c r="F32" s="25">
        <v>29</v>
      </c>
      <c r="G32" s="19">
        <v>31</v>
      </c>
      <c r="H32" s="19">
        <v>30</v>
      </c>
      <c r="J32" s="10" t="s">
        <v>353</v>
      </c>
    </row>
    <row r="33" spans="1:10" s="2" customFormat="1" ht="12.75">
      <c r="A33" s="2" t="s">
        <v>23</v>
      </c>
      <c r="B33" s="3"/>
      <c r="C33" s="3"/>
      <c r="D33" s="3"/>
      <c r="E33" s="3"/>
      <c r="F33" s="21"/>
      <c r="G33" s="21"/>
      <c r="H33" s="21"/>
      <c r="J33" s="11"/>
    </row>
    <row r="34" spans="1:10" s="5" customFormat="1" ht="12.75">
      <c r="A34" s="5" t="s">
        <v>24</v>
      </c>
      <c r="B34" s="6">
        <v>9430</v>
      </c>
      <c r="C34" s="6" t="s">
        <v>102</v>
      </c>
      <c r="D34" s="6" t="s">
        <v>179</v>
      </c>
      <c r="E34" s="6"/>
      <c r="F34" s="19">
        <v>235</v>
      </c>
      <c r="G34" s="19">
        <v>183</v>
      </c>
      <c r="H34" s="19">
        <v>130</v>
      </c>
      <c r="J34" s="10" t="s">
        <v>210</v>
      </c>
    </row>
    <row r="35" spans="1:10" s="7" customFormat="1" ht="12.75">
      <c r="A35" s="27" t="s">
        <v>321</v>
      </c>
      <c r="B35" s="8"/>
      <c r="C35" s="8"/>
      <c r="D35" s="8"/>
      <c r="E35" s="8"/>
      <c r="F35" s="22"/>
      <c r="G35" s="22"/>
      <c r="H35" s="22"/>
      <c r="J35" s="12"/>
    </row>
    <row r="36" spans="1:8" ht="12.75">
      <c r="A36" t="s">
        <v>25</v>
      </c>
      <c r="C36" s="1" t="s">
        <v>117</v>
      </c>
      <c r="F36" s="20"/>
      <c r="G36" s="25">
        <v>7</v>
      </c>
      <c r="H36" s="20"/>
    </row>
    <row r="37" spans="1:8" ht="12.75">
      <c r="A37" t="s">
        <v>26</v>
      </c>
      <c r="F37" s="20"/>
      <c r="G37" s="20"/>
      <c r="H37" s="20"/>
    </row>
    <row r="38" spans="1:8" ht="12.75">
      <c r="A38" t="s">
        <v>27</v>
      </c>
      <c r="C38" s="1" t="s">
        <v>118</v>
      </c>
      <c r="F38" s="20"/>
      <c r="G38" s="20">
        <v>5.5</v>
      </c>
      <c r="H38" s="20"/>
    </row>
    <row r="39" spans="1:8" ht="12.75">
      <c r="A39" t="s">
        <v>28</v>
      </c>
      <c r="C39" s="1" t="s">
        <v>119</v>
      </c>
      <c r="F39" s="20"/>
      <c r="G39" s="20">
        <v>5.5</v>
      </c>
      <c r="H39" s="20"/>
    </row>
    <row r="40" spans="1:8" ht="12.75">
      <c r="A40" s="7" t="s">
        <v>322</v>
      </c>
      <c r="B40" s="8">
        <v>8005</v>
      </c>
      <c r="C40" s="8"/>
      <c r="D40" s="8"/>
      <c r="E40" s="8"/>
      <c r="F40" s="22">
        <v>40</v>
      </c>
      <c r="G40" s="20"/>
      <c r="H40" s="20"/>
    </row>
    <row r="41" spans="1:10" ht="12.75">
      <c r="A41" t="s">
        <v>29</v>
      </c>
      <c r="B41" s="1" t="s">
        <v>142</v>
      </c>
      <c r="C41" s="1" t="s">
        <v>103</v>
      </c>
      <c r="D41" s="1" t="s">
        <v>181</v>
      </c>
      <c r="F41" s="20">
        <v>34</v>
      </c>
      <c r="G41" s="20">
        <v>34</v>
      </c>
      <c r="H41" s="20">
        <v>19</v>
      </c>
      <c r="J41" s="9" t="s">
        <v>260</v>
      </c>
    </row>
    <row r="42" spans="1:10" ht="12.75">
      <c r="A42" t="s">
        <v>30</v>
      </c>
      <c r="B42" s="1" t="s">
        <v>143</v>
      </c>
      <c r="C42" s="1" t="s">
        <v>104</v>
      </c>
      <c r="D42" s="1" t="s">
        <v>182</v>
      </c>
      <c r="F42" s="20">
        <v>34</v>
      </c>
      <c r="G42" s="20">
        <v>34</v>
      </c>
      <c r="H42" s="20">
        <v>19</v>
      </c>
      <c r="J42" s="9" t="s">
        <v>342</v>
      </c>
    </row>
    <row r="43" spans="1:8" ht="12.75">
      <c r="A43" t="s">
        <v>31</v>
      </c>
      <c r="B43" s="1" t="s">
        <v>144</v>
      </c>
      <c r="C43" s="1" t="s">
        <v>105</v>
      </c>
      <c r="D43" s="1" t="s">
        <v>180</v>
      </c>
      <c r="F43" s="20">
        <v>34</v>
      </c>
      <c r="G43" s="20">
        <v>34</v>
      </c>
      <c r="H43" s="20">
        <v>20</v>
      </c>
    </row>
    <row r="44" spans="1:10" s="2" customFormat="1" ht="12.75">
      <c r="A44" s="2" t="s">
        <v>32</v>
      </c>
      <c r="B44" s="3"/>
      <c r="C44" s="3" t="s">
        <v>100</v>
      </c>
      <c r="D44" s="3" t="s">
        <v>183</v>
      </c>
      <c r="E44" s="3"/>
      <c r="F44" s="21"/>
      <c r="G44" s="21">
        <v>26</v>
      </c>
      <c r="H44" s="21">
        <v>35</v>
      </c>
      <c r="J44" s="11"/>
    </row>
    <row r="45" spans="1:10" s="2" customFormat="1" ht="12.75">
      <c r="A45" s="2" t="s">
        <v>33</v>
      </c>
      <c r="B45" s="3"/>
      <c r="C45" s="3" t="s">
        <v>81</v>
      </c>
      <c r="D45" s="3" t="s">
        <v>184</v>
      </c>
      <c r="E45" s="3"/>
      <c r="F45" s="21"/>
      <c r="G45" s="21">
        <v>31</v>
      </c>
      <c r="H45" s="21">
        <v>35</v>
      </c>
      <c r="J45" s="11"/>
    </row>
    <row r="46" spans="1:10" s="2" customFormat="1" ht="12.75">
      <c r="A46" s="2" t="s">
        <v>34</v>
      </c>
      <c r="B46" s="3"/>
      <c r="C46" s="3"/>
      <c r="D46" s="3"/>
      <c r="E46" s="3"/>
      <c r="F46" s="21"/>
      <c r="G46" s="21"/>
      <c r="H46" s="21"/>
      <c r="J46" s="11"/>
    </row>
    <row r="47" spans="1:10" ht="12.75">
      <c r="A47" t="s">
        <v>35</v>
      </c>
      <c r="B47" s="1">
        <v>3753</v>
      </c>
      <c r="C47" s="1" t="s">
        <v>96</v>
      </c>
      <c r="F47" s="20">
        <v>49</v>
      </c>
      <c r="G47" s="20">
        <v>49</v>
      </c>
      <c r="H47" s="20"/>
      <c r="J47" s="9" t="s">
        <v>250</v>
      </c>
    </row>
    <row r="48" spans="1:10" s="2" customFormat="1" ht="12.75">
      <c r="A48" s="2" t="s">
        <v>36</v>
      </c>
      <c r="B48" s="3"/>
      <c r="C48" s="3"/>
      <c r="D48" s="3"/>
      <c r="E48" s="3"/>
      <c r="F48" s="21"/>
      <c r="G48" s="21"/>
      <c r="H48" s="21"/>
      <c r="J48" s="11"/>
    </row>
    <row r="49" spans="1:10" s="2" customFormat="1" ht="12.75">
      <c r="A49" s="2" t="s">
        <v>37</v>
      </c>
      <c r="B49" s="3"/>
      <c r="C49" s="3"/>
      <c r="D49" s="3"/>
      <c r="E49" s="3"/>
      <c r="F49" s="21"/>
      <c r="G49" s="21"/>
      <c r="H49" s="21"/>
      <c r="J49" s="11"/>
    </row>
    <row r="50" spans="1:10" ht="12.75">
      <c r="A50" t="s">
        <v>38</v>
      </c>
      <c r="B50" s="1">
        <v>1016</v>
      </c>
      <c r="C50" s="1" t="s">
        <v>90</v>
      </c>
      <c r="D50" s="1" t="s">
        <v>185</v>
      </c>
      <c r="F50" s="20">
        <f>38+(9.5*3)</f>
        <v>66.5</v>
      </c>
      <c r="G50" s="20">
        <f>38+(9.5*3)</f>
        <v>66.5</v>
      </c>
      <c r="H50" s="25">
        <f>7.75*7</f>
        <v>54.25</v>
      </c>
      <c r="J50" s="9">
        <v>175</v>
      </c>
    </row>
    <row r="51" spans="1:10" ht="12.75">
      <c r="A51" t="s">
        <v>39</v>
      </c>
      <c r="B51" s="1">
        <v>1017</v>
      </c>
      <c r="C51" s="1" t="s">
        <v>91</v>
      </c>
      <c r="D51" s="1" t="s">
        <v>186</v>
      </c>
      <c r="F51" s="20">
        <v>38</v>
      </c>
      <c r="G51" s="20">
        <v>38</v>
      </c>
      <c r="H51" s="25">
        <f>7.75*4</f>
        <v>31</v>
      </c>
      <c r="J51" s="9">
        <v>100</v>
      </c>
    </row>
    <row r="52" spans="1:10" s="2" customFormat="1" ht="12.75">
      <c r="A52" s="2" t="s">
        <v>40</v>
      </c>
      <c r="B52" s="3">
        <v>22022</v>
      </c>
      <c r="C52" s="3" t="s">
        <v>129</v>
      </c>
      <c r="D52" s="3"/>
      <c r="E52" s="3"/>
      <c r="F52" s="21">
        <v>14</v>
      </c>
      <c r="G52" s="21">
        <v>15</v>
      </c>
      <c r="H52" s="21"/>
      <c r="J52" s="11"/>
    </row>
    <row r="53" spans="1:10" s="2" customFormat="1" ht="12.75">
      <c r="A53" s="2" t="s">
        <v>41</v>
      </c>
      <c r="B53" s="3"/>
      <c r="C53" s="3" t="s">
        <v>95</v>
      </c>
      <c r="D53" s="3" t="s">
        <v>201</v>
      </c>
      <c r="E53" s="3"/>
      <c r="F53" s="21"/>
      <c r="G53" s="21">
        <v>5.5</v>
      </c>
      <c r="H53" s="21">
        <v>10</v>
      </c>
      <c r="J53" s="11"/>
    </row>
    <row r="54" spans="1:10" ht="12.75">
      <c r="A54" t="s">
        <v>42</v>
      </c>
      <c r="B54" s="1">
        <v>500</v>
      </c>
      <c r="C54" s="1" t="s">
        <v>79</v>
      </c>
      <c r="D54" s="1">
        <v>7070</v>
      </c>
      <c r="F54" s="20">
        <v>30</v>
      </c>
      <c r="G54" s="20">
        <v>33</v>
      </c>
      <c r="H54" s="25">
        <v>22</v>
      </c>
      <c r="J54" s="9" t="s">
        <v>257</v>
      </c>
    </row>
    <row r="55" spans="1:10" s="2" customFormat="1" ht="12.75">
      <c r="A55" s="2" t="s">
        <v>43</v>
      </c>
      <c r="B55" s="3"/>
      <c r="C55" s="3"/>
      <c r="D55" s="3">
        <v>130</v>
      </c>
      <c r="E55" s="3"/>
      <c r="F55" s="21"/>
      <c r="G55" s="21"/>
      <c r="H55" s="21">
        <v>17</v>
      </c>
      <c r="J55" s="11"/>
    </row>
    <row r="56" spans="1:10" s="2" customFormat="1" ht="12.75">
      <c r="A56" s="2" t="s">
        <v>44</v>
      </c>
      <c r="B56" s="3"/>
      <c r="C56" s="3" t="s">
        <v>132</v>
      </c>
      <c r="D56" s="3" t="s">
        <v>187</v>
      </c>
      <c r="E56" s="3"/>
      <c r="F56" s="21"/>
      <c r="G56" s="21">
        <v>3</v>
      </c>
      <c r="H56" s="21">
        <v>7</v>
      </c>
      <c r="J56" s="11"/>
    </row>
    <row r="57" spans="1:10" s="2" customFormat="1" ht="12.75">
      <c r="A57" s="2" t="s">
        <v>45</v>
      </c>
      <c r="B57" s="3"/>
      <c r="C57" s="3"/>
      <c r="D57" s="3"/>
      <c r="E57" s="3"/>
      <c r="F57" s="21"/>
      <c r="G57" s="21"/>
      <c r="H57" s="21"/>
      <c r="J57" s="11"/>
    </row>
    <row r="58" spans="1:10" s="7" customFormat="1" ht="12.75">
      <c r="A58" s="7" t="s">
        <v>46</v>
      </c>
      <c r="B58" s="8">
        <v>710</v>
      </c>
      <c r="C58" s="8" t="s">
        <v>94</v>
      </c>
      <c r="D58" s="8" t="s">
        <v>258</v>
      </c>
      <c r="E58" s="8"/>
      <c r="F58" s="22">
        <v>24</v>
      </c>
      <c r="G58" s="25">
        <v>23</v>
      </c>
      <c r="H58" s="22">
        <v>26</v>
      </c>
      <c r="J58" s="12"/>
    </row>
    <row r="59" spans="1:10" ht="12.75">
      <c r="A59" t="s">
        <v>47</v>
      </c>
      <c r="B59" s="1">
        <v>1001</v>
      </c>
      <c r="C59" s="1" t="s">
        <v>93</v>
      </c>
      <c r="D59" s="1">
        <v>204</v>
      </c>
      <c r="F59" s="20">
        <v>149</v>
      </c>
      <c r="G59" s="25">
        <v>145</v>
      </c>
      <c r="H59" s="20">
        <v>150</v>
      </c>
      <c r="J59" s="9" t="s">
        <v>259</v>
      </c>
    </row>
    <row r="60" spans="1:8" ht="12.75">
      <c r="A60" t="s">
        <v>48</v>
      </c>
      <c r="C60" s="1" t="s">
        <v>88</v>
      </c>
      <c r="F60" s="20"/>
      <c r="G60" s="20">
        <v>8.5</v>
      </c>
      <c r="H60" s="20"/>
    </row>
    <row r="61" spans="1:8" ht="12.75">
      <c r="A61" t="s">
        <v>49</v>
      </c>
      <c r="B61" s="1">
        <v>1100</v>
      </c>
      <c r="C61" s="1" t="s">
        <v>101</v>
      </c>
      <c r="D61" s="1" t="s">
        <v>188</v>
      </c>
      <c r="F61" s="20">
        <v>9</v>
      </c>
      <c r="G61" s="22">
        <v>7.5</v>
      </c>
      <c r="H61" s="25">
        <f>1.75*4</f>
        <v>7</v>
      </c>
    </row>
    <row r="62" spans="1:10" s="2" customFormat="1" ht="12.75">
      <c r="A62" s="2" t="s">
        <v>50</v>
      </c>
      <c r="B62" s="3">
        <v>8105</v>
      </c>
      <c r="C62" s="3"/>
      <c r="D62" s="3" t="s">
        <v>189</v>
      </c>
      <c r="E62" s="3"/>
      <c r="F62" s="21">
        <v>55</v>
      </c>
      <c r="G62" s="21"/>
      <c r="H62" s="21">
        <v>90</v>
      </c>
      <c r="J62" s="11"/>
    </row>
    <row r="63" spans="1:10" s="2" customFormat="1" ht="12.75">
      <c r="A63" s="2" t="s">
        <v>51</v>
      </c>
      <c r="B63" s="3"/>
      <c r="C63" s="3"/>
      <c r="D63" s="3"/>
      <c r="E63" s="3"/>
      <c r="F63" s="21"/>
      <c r="G63" s="21"/>
      <c r="H63" s="21"/>
      <c r="J63" s="11"/>
    </row>
    <row r="64" spans="1:10" s="2" customFormat="1" ht="12.75">
      <c r="A64" s="2" t="s">
        <v>52</v>
      </c>
      <c r="B64" s="3"/>
      <c r="C64" s="3"/>
      <c r="D64" s="3" t="s">
        <v>190</v>
      </c>
      <c r="E64" s="3"/>
      <c r="F64" s="21"/>
      <c r="G64" s="21"/>
      <c r="H64" s="21"/>
      <c r="J64" s="11"/>
    </row>
    <row r="65" spans="1:8" ht="12.75">
      <c r="A65" t="s">
        <v>53</v>
      </c>
      <c r="B65" s="1">
        <v>1048</v>
      </c>
      <c r="C65" s="1" t="s">
        <v>89</v>
      </c>
      <c r="D65" s="1">
        <v>2470</v>
      </c>
      <c r="F65" s="20">
        <v>19</v>
      </c>
      <c r="G65" s="20">
        <v>20</v>
      </c>
      <c r="H65" s="20">
        <v>19</v>
      </c>
    </row>
    <row r="66" spans="1:10" s="2" customFormat="1" ht="12.75">
      <c r="A66" s="2" t="s">
        <v>54</v>
      </c>
      <c r="B66" s="3">
        <v>4510</v>
      </c>
      <c r="C66" s="3" t="s">
        <v>124</v>
      </c>
      <c r="D66" s="3">
        <v>6785</v>
      </c>
      <c r="E66" s="3"/>
      <c r="F66" s="21"/>
      <c r="G66" s="21">
        <v>23</v>
      </c>
      <c r="H66" s="21">
        <v>9</v>
      </c>
      <c r="J66" s="11"/>
    </row>
    <row r="67" spans="1:8" ht="12.75">
      <c r="A67" t="s">
        <v>55</v>
      </c>
      <c r="B67" s="1">
        <v>811</v>
      </c>
      <c r="C67" s="1" t="s">
        <v>76</v>
      </c>
      <c r="D67" s="1" t="s">
        <v>191</v>
      </c>
      <c r="F67" s="25">
        <v>3.5</v>
      </c>
      <c r="G67" s="25">
        <v>3.5</v>
      </c>
      <c r="H67" s="20">
        <v>5.5</v>
      </c>
    </row>
    <row r="68" spans="1:10" s="2" customFormat="1" ht="12.75">
      <c r="A68" s="2" t="s">
        <v>56</v>
      </c>
      <c r="B68" s="3"/>
      <c r="C68" s="3" t="s">
        <v>133</v>
      </c>
      <c r="D68" s="3"/>
      <c r="E68" s="3"/>
      <c r="F68" s="21"/>
      <c r="G68" s="21">
        <v>6</v>
      </c>
      <c r="H68" s="21"/>
      <c r="J68" s="11"/>
    </row>
    <row r="69" spans="1:10" s="2" customFormat="1" ht="12.75">
      <c r="A69" s="2" t="s">
        <v>57</v>
      </c>
      <c r="B69" s="3"/>
      <c r="C69" s="3"/>
      <c r="D69" s="3" t="s">
        <v>192</v>
      </c>
      <c r="E69" s="3"/>
      <c r="F69" s="21"/>
      <c r="G69" s="21"/>
      <c r="H69" s="21">
        <v>16</v>
      </c>
      <c r="J69" s="11"/>
    </row>
    <row r="70" spans="7:10" s="7" customFormat="1" ht="12.75">
      <c r="G70" s="22"/>
      <c r="H70" s="22"/>
      <c r="J70" s="12"/>
    </row>
    <row r="71" spans="2:10" s="7" customFormat="1" ht="12.75">
      <c r="B71" s="8"/>
      <c r="C71" s="8"/>
      <c r="D71" s="8"/>
      <c r="E71" s="8"/>
      <c r="F71" s="22"/>
      <c r="G71" s="22"/>
      <c r="H71" s="22"/>
      <c r="J71" s="12"/>
    </row>
    <row r="72" spans="1:10" s="7" customFormat="1" ht="15.75">
      <c r="A72" s="14" t="s">
        <v>116</v>
      </c>
      <c r="B72" s="8"/>
      <c r="C72" s="8"/>
      <c r="D72" s="8"/>
      <c r="E72" s="8"/>
      <c r="F72" s="22"/>
      <c r="G72" s="22"/>
      <c r="H72" s="22"/>
      <c r="J72" s="12"/>
    </row>
    <row r="73" spans="1:10" s="2" customFormat="1" ht="12.75">
      <c r="A73" s="2" t="s">
        <v>193</v>
      </c>
      <c r="B73" s="3"/>
      <c r="C73" s="3" t="s">
        <v>194</v>
      </c>
      <c r="D73" s="3" t="s">
        <v>195</v>
      </c>
      <c r="E73" s="3"/>
      <c r="F73" s="21"/>
      <c r="G73" s="21">
        <v>32</v>
      </c>
      <c r="H73" s="21">
        <v>40</v>
      </c>
      <c r="J73" s="11" t="s">
        <v>277</v>
      </c>
    </row>
    <row r="74" spans="1:10" ht="12.75">
      <c r="A74" t="s">
        <v>77</v>
      </c>
      <c r="B74" s="1">
        <v>1042</v>
      </c>
      <c r="C74" s="1" t="s">
        <v>78</v>
      </c>
      <c r="F74" s="25">
        <v>14</v>
      </c>
      <c r="G74" s="20">
        <v>39</v>
      </c>
      <c r="H74" s="20"/>
      <c r="J74" s="9" t="s">
        <v>238</v>
      </c>
    </row>
    <row r="75" spans="1:10" ht="12.75">
      <c r="A75" t="s">
        <v>106</v>
      </c>
      <c r="B75" s="1">
        <v>10</v>
      </c>
      <c r="C75" s="1" t="s">
        <v>107</v>
      </c>
      <c r="D75" s="1" t="s">
        <v>315</v>
      </c>
      <c r="F75" s="25">
        <v>4.9</v>
      </c>
      <c r="G75" s="25">
        <v>2.45</v>
      </c>
      <c r="H75" s="20">
        <v>2.88</v>
      </c>
      <c r="J75" s="9" t="s">
        <v>320</v>
      </c>
    </row>
    <row r="76" spans="1:10" ht="12.75">
      <c r="A76" t="s">
        <v>108</v>
      </c>
      <c r="B76" s="1">
        <v>19</v>
      </c>
      <c r="C76" s="1" t="s">
        <v>110</v>
      </c>
      <c r="D76" s="1" t="s">
        <v>316</v>
      </c>
      <c r="F76" s="25">
        <v>3.7</v>
      </c>
      <c r="G76" s="20">
        <v>1.95</v>
      </c>
      <c r="H76" s="20">
        <v>3.05</v>
      </c>
      <c r="J76" s="9" t="s">
        <v>318</v>
      </c>
    </row>
    <row r="77" spans="1:10" ht="12.75">
      <c r="A77" t="s">
        <v>109</v>
      </c>
      <c r="B77" s="1">
        <v>21</v>
      </c>
      <c r="C77" s="1" t="s">
        <v>111</v>
      </c>
      <c r="D77" s="1" t="s">
        <v>317</v>
      </c>
      <c r="F77" s="25">
        <v>5</v>
      </c>
      <c r="G77" s="20">
        <v>1.85</v>
      </c>
      <c r="H77" s="20">
        <v>3.05</v>
      </c>
      <c r="J77" s="9" t="s">
        <v>319</v>
      </c>
    </row>
    <row r="78" spans="1:10" ht="12.75">
      <c r="A78" t="s">
        <v>112</v>
      </c>
      <c r="B78" s="1">
        <v>1007</v>
      </c>
      <c r="C78" s="1" t="s">
        <v>113</v>
      </c>
      <c r="F78" s="25">
        <v>14</v>
      </c>
      <c r="G78" s="20">
        <v>15</v>
      </c>
      <c r="H78" s="20"/>
      <c r="J78" s="26"/>
    </row>
    <row r="79" spans="1:8" ht="12.75">
      <c r="A79" t="s">
        <v>114</v>
      </c>
      <c r="B79" s="1">
        <v>1008</v>
      </c>
      <c r="C79" s="1" t="s">
        <v>115</v>
      </c>
      <c r="F79" s="25">
        <v>5.5</v>
      </c>
      <c r="G79" s="20">
        <v>6.5</v>
      </c>
      <c r="H79" s="20"/>
    </row>
    <row r="80" spans="1:10" ht="12.75">
      <c r="A80" t="s">
        <v>120</v>
      </c>
      <c r="B80" s="1" t="s">
        <v>145</v>
      </c>
      <c r="C80" s="1" t="s">
        <v>121</v>
      </c>
      <c r="F80" s="20">
        <v>34</v>
      </c>
      <c r="G80" s="20">
        <v>34</v>
      </c>
      <c r="H80" s="20"/>
      <c r="J80" s="9" t="s">
        <v>269</v>
      </c>
    </row>
    <row r="81" spans="1:8" ht="12.75">
      <c r="A81" t="s">
        <v>122</v>
      </c>
      <c r="C81" s="1" t="s">
        <v>123</v>
      </c>
      <c r="F81" s="20"/>
      <c r="G81" s="20">
        <v>17</v>
      </c>
      <c r="H81" s="20"/>
    </row>
    <row r="82" spans="1:10" ht="12.75">
      <c r="A82" t="s">
        <v>127</v>
      </c>
      <c r="B82" s="1">
        <v>1065</v>
      </c>
      <c r="C82" s="1" t="s">
        <v>128</v>
      </c>
      <c r="F82" s="20">
        <v>36</v>
      </c>
      <c r="G82" s="25">
        <v>25</v>
      </c>
      <c r="H82" s="20"/>
      <c r="J82" s="9" t="s">
        <v>278</v>
      </c>
    </row>
    <row r="83" spans="1:10" s="2" customFormat="1" ht="12.75">
      <c r="A83" s="2" t="s">
        <v>140</v>
      </c>
      <c r="B83" s="3"/>
      <c r="C83" s="3" t="s">
        <v>141</v>
      </c>
      <c r="D83" s="3"/>
      <c r="E83" s="3"/>
      <c r="F83" s="21"/>
      <c r="G83" s="21">
        <v>4</v>
      </c>
      <c r="H83" s="21"/>
      <c r="J83" s="11"/>
    </row>
    <row r="84" spans="6:8" ht="12.75">
      <c r="F84" s="20"/>
      <c r="G84" s="20"/>
      <c r="H84" s="20"/>
    </row>
    <row r="85" spans="1:8" ht="12.75">
      <c r="A85" t="s">
        <v>146</v>
      </c>
      <c r="B85" s="1">
        <v>1022</v>
      </c>
      <c r="C85" s="1" t="s">
        <v>123</v>
      </c>
      <c r="D85" s="1" t="s">
        <v>340</v>
      </c>
      <c r="F85" s="20">
        <v>12.5</v>
      </c>
      <c r="G85" s="20">
        <v>17</v>
      </c>
      <c r="H85" s="25">
        <v>5</v>
      </c>
    </row>
    <row r="86" spans="1:10" ht="12.75">
      <c r="A86" t="s">
        <v>147</v>
      </c>
      <c r="B86" s="1">
        <v>550</v>
      </c>
      <c r="D86" s="1">
        <v>7073</v>
      </c>
      <c r="F86" s="20">
        <v>32</v>
      </c>
      <c r="G86" s="20"/>
      <c r="H86" s="25">
        <v>30</v>
      </c>
      <c r="J86" s="9" t="s">
        <v>343</v>
      </c>
    </row>
    <row r="87" spans="1:8" ht="12.75">
      <c r="A87" t="s">
        <v>149</v>
      </c>
      <c r="B87" s="1">
        <v>575</v>
      </c>
      <c r="F87" s="20">
        <v>30</v>
      </c>
      <c r="G87" s="20"/>
      <c r="H87" s="20"/>
    </row>
    <row r="88" spans="1:8" ht="12.75">
      <c r="A88" t="s">
        <v>150</v>
      </c>
      <c r="B88" s="1">
        <v>2018</v>
      </c>
      <c r="F88" s="20">
        <v>7.6</v>
      </c>
      <c r="G88" s="20"/>
      <c r="H88" s="20"/>
    </row>
    <row r="89" spans="1:8" ht="12.75">
      <c r="A89" t="s">
        <v>153</v>
      </c>
      <c r="B89" s="13" t="s">
        <v>156</v>
      </c>
      <c r="F89" s="20">
        <v>3.3</v>
      </c>
      <c r="G89" s="20"/>
      <c r="H89" s="20"/>
    </row>
    <row r="90" spans="1:10" ht="12.75">
      <c r="A90" t="s">
        <v>207</v>
      </c>
      <c r="B90" s="16" t="s">
        <v>209</v>
      </c>
      <c r="D90" s="1" t="s">
        <v>208</v>
      </c>
      <c r="F90" s="20">
        <v>40</v>
      </c>
      <c r="G90" s="20"/>
      <c r="H90" s="25">
        <f>3.75*4</f>
        <v>15</v>
      </c>
      <c r="J90" s="9" t="s">
        <v>279</v>
      </c>
    </row>
    <row r="91" spans="1:8" ht="12.75">
      <c r="A91" t="s">
        <v>154</v>
      </c>
      <c r="B91" s="1">
        <v>3140</v>
      </c>
      <c r="F91" s="20"/>
      <c r="G91" s="20"/>
      <c r="H91" s="20"/>
    </row>
    <row r="92" spans="1:8" ht="12.75">
      <c r="A92" t="s">
        <v>155</v>
      </c>
      <c r="B92" s="1">
        <v>3130</v>
      </c>
      <c r="F92" s="20"/>
      <c r="G92" s="20"/>
      <c r="H92" s="20"/>
    </row>
    <row r="93" spans="1:8" ht="12.75">
      <c r="A93" t="s">
        <v>157</v>
      </c>
      <c r="B93" s="1">
        <v>1046</v>
      </c>
      <c r="F93" s="20">
        <v>23</v>
      </c>
      <c r="G93" s="20"/>
      <c r="H93" s="20"/>
    </row>
    <row r="94" spans="1:8" ht="12.75">
      <c r="A94" t="s">
        <v>159</v>
      </c>
      <c r="B94" s="1">
        <v>757</v>
      </c>
      <c r="F94" s="20">
        <v>4</v>
      </c>
      <c r="G94" s="20"/>
      <c r="H94" s="20"/>
    </row>
    <row r="95" spans="1:10" s="2" customFormat="1" ht="12.75">
      <c r="A95" s="2" t="s">
        <v>160</v>
      </c>
      <c r="B95" s="3">
        <v>758</v>
      </c>
      <c r="C95" s="3"/>
      <c r="D95" s="3"/>
      <c r="E95" s="3"/>
      <c r="F95" s="21">
        <v>4</v>
      </c>
      <c r="G95" s="21"/>
      <c r="H95" s="21"/>
      <c r="J95" s="11"/>
    </row>
    <row r="96" spans="6:8" ht="12.75">
      <c r="F96" s="20"/>
      <c r="G96" s="20"/>
      <c r="H96" s="20"/>
    </row>
    <row r="97" spans="1:10" s="2" customFormat="1" ht="12.75">
      <c r="A97" s="2" t="s">
        <v>161</v>
      </c>
      <c r="B97" s="3"/>
      <c r="C97" s="3"/>
      <c r="D97" s="3" t="s">
        <v>162</v>
      </c>
      <c r="E97" s="3"/>
      <c r="F97" s="21"/>
      <c r="G97" s="21"/>
      <c r="H97" s="21">
        <v>80</v>
      </c>
      <c r="J97" s="11"/>
    </row>
    <row r="98" spans="1:10" ht="12.75">
      <c r="A98" t="s">
        <v>261</v>
      </c>
      <c r="B98" s="1">
        <v>4719</v>
      </c>
      <c r="D98" s="1" t="s">
        <v>196</v>
      </c>
      <c r="F98" s="20">
        <v>18</v>
      </c>
      <c r="G98" s="20"/>
      <c r="H98" s="25">
        <v>15</v>
      </c>
      <c r="J98" s="9" t="s">
        <v>286</v>
      </c>
    </row>
    <row r="99" spans="1:10" ht="12.75">
      <c r="A99" t="s">
        <v>262</v>
      </c>
      <c r="B99" s="1">
        <v>4722</v>
      </c>
      <c r="D99" s="1" t="s">
        <v>198</v>
      </c>
      <c r="F99" s="20">
        <v>18</v>
      </c>
      <c r="G99" s="20"/>
      <c r="H99" s="25">
        <v>15</v>
      </c>
      <c r="J99" s="9" t="s">
        <v>286</v>
      </c>
    </row>
    <row r="100" spans="1:10" s="2" customFormat="1" ht="12.75">
      <c r="A100" s="2" t="s">
        <v>199</v>
      </c>
      <c r="B100" s="3"/>
      <c r="C100" s="3"/>
      <c r="D100" s="3">
        <v>141</v>
      </c>
      <c r="E100" s="3"/>
      <c r="F100" s="21"/>
      <c r="G100" s="21"/>
      <c r="H100" s="21">
        <v>13</v>
      </c>
      <c r="J100" s="11"/>
    </row>
    <row r="101" spans="1:10" s="2" customFormat="1" ht="12.75">
      <c r="A101" s="2" t="s">
        <v>200</v>
      </c>
      <c r="B101" s="3"/>
      <c r="C101" s="3"/>
      <c r="D101" s="3">
        <v>149</v>
      </c>
      <c r="E101" s="3"/>
      <c r="F101" s="21"/>
      <c r="G101" s="21"/>
      <c r="H101" s="21">
        <v>13</v>
      </c>
      <c r="J101" s="11"/>
    </row>
    <row r="102" spans="1:10" ht="12.75">
      <c r="A102" t="s">
        <v>221</v>
      </c>
      <c r="D102" s="1" t="s">
        <v>225</v>
      </c>
      <c r="F102" s="20"/>
      <c r="G102" s="20"/>
      <c r="H102" s="20">
        <v>7</v>
      </c>
      <c r="J102" s="9" t="s">
        <v>276</v>
      </c>
    </row>
    <row r="103" spans="1:10" ht="12.75">
      <c r="A103" t="s">
        <v>222</v>
      </c>
      <c r="B103" s="1">
        <v>1053</v>
      </c>
      <c r="D103" s="1" t="s">
        <v>227</v>
      </c>
      <c r="F103" s="20">
        <v>8.5</v>
      </c>
      <c r="G103" s="20"/>
      <c r="H103" s="25">
        <v>7</v>
      </c>
      <c r="J103" s="9" t="s">
        <v>286</v>
      </c>
    </row>
    <row r="104" spans="4:8" ht="12.75">
      <c r="D104" s="1">
        <v>1</v>
      </c>
      <c r="F104" s="20"/>
      <c r="G104" s="20"/>
      <c r="H104" s="20"/>
    </row>
    <row r="105" spans="1:10" s="15" customFormat="1" ht="15.75">
      <c r="A105" s="15" t="s">
        <v>219</v>
      </c>
      <c r="B105" s="17"/>
      <c r="C105" s="17"/>
      <c r="D105" s="17"/>
      <c r="E105" s="17"/>
      <c r="F105" s="23">
        <f>SUM(F4:F101)</f>
        <v>1830.3</v>
      </c>
      <c r="G105" s="23">
        <f>SUM(G4:G101)</f>
        <v>1696.15</v>
      </c>
      <c r="H105" s="23">
        <f>SUM(H4:H101)</f>
        <v>1543.8799999999999</v>
      </c>
      <c r="J105" s="18"/>
    </row>
    <row r="106" spans="6:8" ht="12.75">
      <c r="F106" s="20"/>
      <c r="G106" s="20"/>
      <c r="H106" s="20"/>
    </row>
    <row r="107" spans="1:8" ht="15.75">
      <c r="A107" s="15" t="s">
        <v>202</v>
      </c>
      <c r="F107" s="20"/>
      <c r="G107" s="20"/>
      <c r="H107" s="20"/>
    </row>
    <row r="108" spans="1:10" s="5" customFormat="1" ht="12.75">
      <c r="A108" s="5" t="s">
        <v>203</v>
      </c>
      <c r="B108" s="6">
        <v>10765</v>
      </c>
      <c r="C108" s="6"/>
      <c r="D108" s="6"/>
      <c r="E108" s="6"/>
      <c r="F108" s="19"/>
      <c r="G108" s="19"/>
      <c r="H108" s="19"/>
      <c r="J108" s="10"/>
    </row>
    <row r="109" spans="1:8" ht="12.75">
      <c r="A109" t="s">
        <v>271</v>
      </c>
      <c r="B109" s="1">
        <v>1601</v>
      </c>
      <c r="F109" s="20">
        <v>7.5</v>
      </c>
      <c r="G109" s="20"/>
      <c r="H109" s="20"/>
    </row>
    <row r="110" spans="1:8" ht="12.75">
      <c r="A110" t="s">
        <v>272</v>
      </c>
      <c r="B110" s="1">
        <v>1602</v>
      </c>
      <c r="F110" s="20">
        <v>7.5</v>
      </c>
      <c r="G110" s="20"/>
      <c r="H110" s="20"/>
    </row>
    <row r="111" spans="1:8" ht="12.75">
      <c r="A111" t="s">
        <v>273</v>
      </c>
      <c r="B111" s="1">
        <v>1623</v>
      </c>
      <c r="F111" s="20">
        <v>6.5</v>
      </c>
      <c r="G111" s="20"/>
      <c r="H111" s="20"/>
    </row>
    <row r="112" spans="1:10" s="2" customFormat="1" ht="12.75">
      <c r="A112" s="2" t="s">
        <v>204</v>
      </c>
      <c r="B112" s="3">
        <v>2019</v>
      </c>
      <c r="C112" s="3"/>
      <c r="D112" s="3"/>
      <c r="E112" s="3"/>
      <c r="F112" s="21"/>
      <c r="G112" s="21"/>
      <c r="H112" s="21"/>
      <c r="J112" s="11"/>
    </row>
    <row r="113" spans="1:8" ht="12.75">
      <c r="A113" t="s">
        <v>228</v>
      </c>
      <c r="B113" s="1">
        <v>201</v>
      </c>
      <c r="C113" s="1" t="s">
        <v>247</v>
      </c>
      <c r="D113" s="1" t="s">
        <v>249</v>
      </c>
      <c r="F113" s="22">
        <v>32</v>
      </c>
      <c r="G113" s="20">
        <f>7+7+4.5+4.5+6+5.5</f>
        <v>34.5</v>
      </c>
      <c r="H113" s="25">
        <v>26</v>
      </c>
    </row>
    <row r="114" spans="1:10" s="2" customFormat="1" ht="12.75">
      <c r="A114" s="2" t="s">
        <v>229</v>
      </c>
      <c r="B114" s="3" t="s">
        <v>230</v>
      </c>
      <c r="C114" s="3"/>
      <c r="D114" s="3">
        <v>7447</v>
      </c>
      <c r="E114" s="3"/>
      <c r="F114" s="21">
        <v>25</v>
      </c>
      <c r="G114" s="21"/>
      <c r="H114" s="21">
        <v>20</v>
      </c>
      <c r="J114" s="11"/>
    </row>
    <row r="115" spans="1:8" ht="12.75">
      <c r="A115" t="s">
        <v>231</v>
      </c>
      <c r="B115" s="1" t="s">
        <v>232</v>
      </c>
      <c r="D115" s="1">
        <v>7448</v>
      </c>
      <c r="F115" s="20">
        <v>25</v>
      </c>
      <c r="G115" s="20"/>
      <c r="H115" s="25">
        <v>20</v>
      </c>
    </row>
    <row r="116" spans="1:8" ht="12.75">
      <c r="A116" t="s">
        <v>233</v>
      </c>
      <c r="B116" s="1">
        <v>934</v>
      </c>
      <c r="F116" s="20">
        <v>15</v>
      </c>
      <c r="G116" s="20"/>
      <c r="H116" s="20"/>
    </row>
    <row r="117" spans="1:8" ht="12.75">
      <c r="A117" t="s">
        <v>236</v>
      </c>
      <c r="B117" s="1">
        <v>1345</v>
      </c>
      <c r="F117" s="20">
        <v>10</v>
      </c>
      <c r="G117" s="20"/>
      <c r="H117" s="20"/>
    </row>
    <row r="118" spans="6:8" ht="12.75">
      <c r="F118" s="20"/>
      <c r="G118" s="20"/>
      <c r="H118" s="20"/>
    </row>
    <row r="119" spans="1:8" ht="15.75">
      <c r="A119" s="15" t="s">
        <v>205</v>
      </c>
      <c r="F119" s="20"/>
      <c r="G119" s="20"/>
      <c r="H119" s="20"/>
    </row>
    <row r="120" spans="1:10" s="2" customFormat="1" ht="12.75">
      <c r="A120" s="2" t="s">
        <v>206</v>
      </c>
      <c r="B120" s="3">
        <v>20147</v>
      </c>
      <c r="C120" s="3" t="s">
        <v>211</v>
      </c>
      <c r="D120" s="3">
        <v>30053</v>
      </c>
      <c r="E120" s="3"/>
      <c r="F120" s="21">
        <v>55</v>
      </c>
      <c r="G120" s="21">
        <v>18</v>
      </c>
      <c r="H120" s="21">
        <v>20</v>
      </c>
      <c r="J120" s="11" t="s">
        <v>248</v>
      </c>
    </row>
    <row r="121" spans="1:8" ht="12.75">
      <c r="A121" t="s">
        <v>304</v>
      </c>
      <c r="B121" s="1">
        <v>81</v>
      </c>
      <c r="C121" s="1" t="s">
        <v>305</v>
      </c>
      <c r="D121" s="1" t="s">
        <v>237</v>
      </c>
      <c r="F121" s="22">
        <v>42</v>
      </c>
      <c r="G121" s="20">
        <v>43</v>
      </c>
      <c r="H121" s="25">
        <v>39</v>
      </c>
    </row>
    <row r="122" spans="1:10" ht="12.75">
      <c r="A122" t="s">
        <v>302</v>
      </c>
      <c r="C122" s="1" t="s">
        <v>213</v>
      </c>
      <c r="D122" s="1" t="s">
        <v>212</v>
      </c>
      <c r="F122" s="20"/>
      <c r="G122" s="22">
        <v>248</v>
      </c>
      <c r="H122" s="25">
        <v>206</v>
      </c>
      <c r="J122" s="9" t="s">
        <v>274</v>
      </c>
    </row>
    <row r="123" spans="1:8" ht="12.75">
      <c r="A123" t="s">
        <v>303</v>
      </c>
      <c r="B123" s="1">
        <v>2702</v>
      </c>
      <c r="C123" s="1" t="s">
        <v>139</v>
      </c>
      <c r="D123" s="1">
        <v>270</v>
      </c>
      <c r="F123" s="20">
        <v>295</v>
      </c>
      <c r="G123" s="20">
        <v>295</v>
      </c>
      <c r="H123" s="20">
        <v>296</v>
      </c>
    </row>
    <row r="124" spans="1:10" s="5" customFormat="1" ht="12.75">
      <c r="A124" s="5" t="s">
        <v>137</v>
      </c>
      <c r="B124" s="6"/>
      <c r="C124" s="6" t="s">
        <v>136</v>
      </c>
      <c r="D124" s="6"/>
      <c r="E124" s="6"/>
      <c r="F124" s="19"/>
      <c r="G124" s="19">
        <v>360</v>
      </c>
      <c r="H124" s="19"/>
      <c r="J124" s="10"/>
    </row>
    <row r="125" spans="1:8" ht="12.75">
      <c r="A125" t="s">
        <v>138</v>
      </c>
      <c r="B125" s="1">
        <v>7530</v>
      </c>
      <c r="C125" s="1" t="s">
        <v>158</v>
      </c>
      <c r="D125" s="1" t="s">
        <v>275</v>
      </c>
      <c r="F125" s="20">
        <v>600</v>
      </c>
      <c r="G125" s="25">
        <v>575</v>
      </c>
      <c r="H125" s="20">
        <f>425+195</f>
        <v>620</v>
      </c>
    </row>
    <row r="126" spans="1:8" ht="12.75">
      <c r="A126" t="s">
        <v>282</v>
      </c>
      <c r="B126" s="1">
        <v>7795</v>
      </c>
      <c r="C126" s="1" t="s">
        <v>283</v>
      </c>
      <c r="F126" s="20">
        <v>5</v>
      </c>
      <c r="G126" s="25">
        <v>4.5</v>
      </c>
      <c r="H126" s="20"/>
    </row>
    <row r="127" spans="1:8" ht="12.75">
      <c r="A127" t="s">
        <v>284</v>
      </c>
      <c r="B127" s="1">
        <v>274</v>
      </c>
      <c r="F127" s="20">
        <v>62</v>
      </c>
      <c r="G127" s="22"/>
      <c r="H127" s="20"/>
    </row>
    <row r="128" spans="1:8" ht="12.75">
      <c r="A128" t="s">
        <v>285</v>
      </c>
      <c r="F128" s="20"/>
      <c r="G128" s="22"/>
      <c r="H128" s="20"/>
    </row>
    <row r="129" spans="1:8" ht="12.75">
      <c r="A129" t="s">
        <v>217</v>
      </c>
      <c r="B129" s="1">
        <v>7016</v>
      </c>
      <c r="F129" s="20">
        <v>4</v>
      </c>
      <c r="G129" s="20"/>
      <c r="H129" s="20"/>
    </row>
    <row r="130" spans="1:8" ht="12.75">
      <c r="A130" t="s">
        <v>218</v>
      </c>
      <c r="B130" s="1">
        <v>40053</v>
      </c>
      <c r="D130" s="1">
        <v>1341</v>
      </c>
      <c r="F130" s="20">
        <v>69</v>
      </c>
      <c r="G130" s="20"/>
      <c r="H130" s="25">
        <v>52</v>
      </c>
    </row>
    <row r="131" spans="1:8" ht="12.75">
      <c r="A131" t="s">
        <v>220</v>
      </c>
      <c r="B131" s="1">
        <v>74735</v>
      </c>
      <c r="F131" s="20">
        <v>16</v>
      </c>
      <c r="G131" s="20"/>
      <c r="H131" s="20"/>
    </row>
    <row r="132" spans="1:8" ht="12.75">
      <c r="A132" t="s">
        <v>234</v>
      </c>
      <c r="B132" s="1">
        <v>1070</v>
      </c>
      <c r="D132" s="1" t="s">
        <v>253</v>
      </c>
      <c r="F132" s="20">
        <v>3.25</v>
      </c>
      <c r="G132" s="20"/>
      <c r="H132" s="25">
        <v>2.3</v>
      </c>
    </row>
    <row r="133" spans="1:8" ht="12.75">
      <c r="A133" t="s">
        <v>235</v>
      </c>
      <c r="B133" s="1">
        <v>1072</v>
      </c>
      <c r="D133" s="1" t="s">
        <v>254</v>
      </c>
      <c r="F133" s="20">
        <v>3.25</v>
      </c>
      <c r="G133" s="20"/>
      <c r="H133" s="25">
        <v>2.3</v>
      </c>
    </row>
    <row r="134" spans="1:8" ht="12.75">
      <c r="A134" t="s">
        <v>314</v>
      </c>
      <c r="B134" s="1">
        <v>2500</v>
      </c>
      <c r="D134" s="1">
        <v>542</v>
      </c>
      <c r="F134" s="20">
        <v>7.5</v>
      </c>
      <c r="G134" s="20"/>
      <c r="H134" s="25">
        <v>4.25</v>
      </c>
    </row>
    <row r="135" spans="1:8" ht="12.75">
      <c r="A135" t="s">
        <v>239</v>
      </c>
      <c r="B135" s="1" t="s">
        <v>251</v>
      </c>
      <c r="C135" s="1" t="s">
        <v>240</v>
      </c>
      <c r="D135" s="1" t="s">
        <v>255</v>
      </c>
      <c r="F135" s="20">
        <v>11</v>
      </c>
      <c r="G135" s="20">
        <v>12</v>
      </c>
      <c r="H135" s="25">
        <v>10</v>
      </c>
    </row>
    <row r="136" spans="1:8" ht="12.75">
      <c r="A136" t="s">
        <v>242</v>
      </c>
      <c r="B136" s="1" t="s">
        <v>252</v>
      </c>
      <c r="C136" s="1" t="s">
        <v>241</v>
      </c>
      <c r="D136" s="1" t="s">
        <v>256</v>
      </c>
      <c r="F136" s="20">
        <v>11</v>
      </c>
      <c r="G136" s="20">
        <v>14</v>
      </c>
      <c r="H136" s="25">
        <v>10</v>
      </c>
    </row>
    <row r="137" spans="1:8" ht="12.75">
      <c r="A137" t="s">
        <v>243</v>
      </c>
      <c r="C137" s="1" t="s">
        <v>244</v>
      </c>
      <c r="F137" s="20"/>
      <c r="G137" s="20">
        <v>21</v>
      </c>
      <c r="H137" s="20"/>
    </row>
    <row r="138" spans="1:8" ht="12.75">
      <c r="A138" t="s">
        <v>245</v>
      </c>
      <c r="B138" s="1">
        <v>1003</v>
      </c>
      <c r="C138" s="1" t="s">
        <v>246</v>
      </c>
      <c r="F138" s="20">
        <v>3.5</v>
      </c>
      <c r="G138" s="20">
        <v>3</v>
      </c>
      <c r="H138" s="20"/>
    </row>
    <row r="139" spans="1:10" ht="12.75">
      <c r="A139" t="s">
        <v>263</v>
      </c>
      <c r="B139" s="1">
        <v>41162</v>
      </c>
      <c r="C139" s="1" t="s">
        <v>265</v>
      </c>
      <c r="D139" s="1" t="s">
        <v>264</v>
      </c>
      <c r="F139" s="20">
        <v>95</v>
      </c>
      <c r="G139" s="20">
        <v>96</v>
      </c>
      <c r="H139" s="25">
        <v>70</v>
      </c>
      <c r="J139" s="9" t="s">
        <v>270</v>
      </c>
    </row>
    <row r="140" spans="1:8" ht="12.75">
      <c r="A140" t="s">
        <v>266</v>
      </c>
      <c r="B140" s="1">
        <v>368</v>
      </c>
      <c r="C140" s="1" t="s">
        <v>267</v>
      </c>
      <c r="F140" s="22">
        <v>32</v>
      </c>
      <c r="G140" s="20">
        <v>34</v>
      </c>
      <c r="H140" s="25">
        <v>20</v>
      </c>
    </row>
    <row r="141" spans="1:8" ht="12.75">
      <c r="A141" t="s">
        <v>287</v>
      </c>
      <c r="B141" s="1">
        <v>19363</v>
      </c>
      <c r="C141" s="1" t="s">
        <v>289</v>
      </c>
      <c r="D141" s="1" t="s">
        <v>288</v>
      </c>
      <c r="F141" s="20">
        <v>46</v>
      </c>
      <c r="G141" s="20">
        <v>37</v>
      </c>
      <c r="H141" s="25">
        <v>35</v>
      </c>
    </row>
    <row r="142" spans="1:10" ht="12.75">
      <c r="A142" t="s">
        <v>290</v>
      </c>
      <c r="B142" s="1">
        <v>63063</v>
      </c>
      <c r="F142" s="20" t="s">
        <v>291</v>
      </c>
      <c r="G142" s="20"/>
      <c r="H142" s="20"/>
      <c r="J142" s="9" t="s">
        <v>292</v>
      </c>
    </row>
    <row r="143" spans="1:10" ht="12.75">
      <c r="A143" t="s">
        <v>293</v>
      </c>
      <c r="B143" s="1">
        <v>1050</v>
      </c>
      <c r="C143" s="1" t="s">
        <v>310</v>
      </c>
      <c r="D143" s="1" t="s">
        <v>309</v>
      </c>
      <c r="F143" s="20">
        <v>11</v>
      </c>
      <c r="G143" s="20">
        <v>14</v>
      </c>
      <c r="H143" s="25">
        <v>7</v>
      </c>
      <c r="J143" s="9" t="s">
        <v>299</v>
      </c>
    </row>
    <row r="144" spans="1:10" ht="12.75">
      <c r="A144" t="s">
        <v>296</v>
      </c>
      <c r="B144" s="1">
        <v>1375</v>
      </c>
      <c r="C144" s="1" t="s">
        <v>311</v>
      </c>
      <c r="D144" s="1">
        <v>64823</v>
      </c>
      <c r="F144" s="25">
        <v>20</v>
      </c>
      <c r="G144" s="20">
        <v>21</v>
      </c>
      <c r="H144" s="20">
        <v>15</v>
      </c>
      <c r="J144" s="9" t="s">
        <v>312</v>
      </c>
    </row>
    <row r="145" spans="1:8" ht="12.75">
      <c r="A145" t="s">
        <v>306</v>
      </c>
      <c r="B145" s="1">
        <v>5105</v>
      </c>
      <c r="C145" s="1" t="s">
        <v>308</v>
      </c>
      <c r="D145" s="1" t="s">
        <v>307</v>
      </c>
      <c r="F145" s="20">
        <v>10</v>
      </c>
      <c r="G145" s="20">
        <v>10</v>
      </c>
      <c r="H145" s="25">
        <v>4</v>
      </c>
    </row>
    <row r="146" spans="1:10" ht="12.75">
      <c r="A146" t="s">
        <v>294</v>
      </c>
      <c r="F146" s="20"/>
      <c r="G146" s="20"/>
      <c r="H146" s="20"/>
      <c r="J146" s="9" t="s">
        <v>300</v>
      </c>
    </row>
    <row r="147" spans="1:10" ht="12.75">
      <c r="A147" t="s">
        <v>295</v>
      </c>
      <c r="F147" s="20"/>
      <c r="G147" s="20"/>
      <c r="H147" s="20"/>
      <c r="J147" s="9" t="s">
        <v>313</v>
      </c>
    </row>
    <row r="148" spans="1:10" ht="12.75">
      <c r="A148" t="s">
        <v>297</v>
      </c>
      <c r="F148" s="20"/>
      <c r="G148" s="20"/>
      <c r="H148" s="20"/>
      <c r="J148" s="9" t="s">
        <v>298</v>
      </c>
    </row>
    <row r="149" spans="6:8" ht="12.75">
      <c r="F149" s="20"/>
      <c r="G149" s="20"/>
      <c r="H149" s="20"/>
    </row>
    <row r="150" spans="6:8" ht="12.75">
      <c r="F150" s="20"/>
      <c r="G150" s="20"/>
      <c r="H150" s="20"/>
    </row>
    <row r="151" spans="6:8" ht="12.75">
      <c r="F151" s="20"/>
      <c r="G151" s="20"/>
      <c r="H151" s="20"/>
    </row>
    <row r="152" spans="6:8" ht="12.75">
      <c r="F152" s="20"/>
      <c r="G152" s="20"/>
      <c r="H152" s="20"/>
    </row>
    <row r="153" spans="6:8" ht="12.75">
      <c r="F153" s="20"/>
      <c r="G153" s="20"/>
      <c r="H153" s="20"/>
    </row>
    <row r="154" spans="6:8" ht="12.75">
      <c r="F154" s="20"/>
      <c r="G154" s="20"/>
      <c r="H154" s="20"/>
    </row>
    <row r="155" spans="6:8" ht="12.75">
      <c r="F155" s="24"/>
      <c r="G155" s="24"/>
      <c r="H155" s="24"/>
    </row>
    <row r="156" spans="6:8" ht="12.75">
      <c r="F156" s="24"/>
      <c r="G156" s="24"/>
      <c r="H156" s="24"/>
    </row>
    <row r="157" spans="6:8" ht="12.75">
      <c r="F157" s="20"/>
      <c r="G157" s="20"/>
      <c r="H157" s="20"/>
    </row>
    <row r="158" spans="6:8" ht="12.75">
      <c r="F158" s="20"/>
      <c r="G158" s="20"/>
      <c r="H158" s="20"/>
    </row>
    <row r="159" spans="6:8" ht="12.75">
      <c r="F159" s="20"/>
      <c r="G159" s="20"/>
      <c r="H159" s="20"/>
    </row>
    <row r="160" spans="6:8" ht="12.75">
      <c r="F160" s="20"/>
      <c r="G160" s="20"/>
      <c r="H160" s="20"/>
    </row>
    <row r="161" spans="6:8" ht="12.75">
      <c r="F161" s="20"/>
      <c r="G161" s="20"/>
      <c r="H161" s="20"/>
    </row>
    <row r="162" spans="6:8" ht="12.75">
      <c r="F162" s="20"/>
      <c r="G162" s="20"/>
      <c r="H162" s="20"/>
    </row>
    <row r="163" spans="6:8" ht="12.75">
      <c r="F163" s="20"/>
      <c r="G163" s="20"/>
      <c r="H163" s="20"/>
    </row>
    <row r="164" spans="6:8" ht="12.75">
      <c r="F164" s="20"/>
      <c r="G164" s="20"/>
      <c r="H164" s="20"/>
    </row>
    <row r="165" spans="6:8" ht="12.75">
      <c r="F165" s="20"/>
      <c r="G165" s="20"/>
      <c r="H165" s="20"/>
    </row>
    <row r="166" spans="6:8" ht="12.75">
      <c r="F166" s="20"/>
      <c r="G166" s="20"/>
      <c r="H166" s="20"/>
    </row>
  </sheetData>
  <printOptions/>
  <pageMargins left="0.75" right="0.75" top="1" bottom="1" header="0.5" footer="0.5"/>
  <pageSetup horizontalDpi="360" verticalDpi="360" orientation="portrait" scale="53" r:id="rId1"/>
  <rowBreaks count="1" manualBreakCount="1">
    <brk id="9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104"/>
  <sheetViews>
    <sheetView workbookViewId="0" topLeftCell="A60">
      <selection activeCell="A99" sqref="A99"/>
    </sheetView>
  </sheetViews>
  <sheetFormatPr defaultColWidth="9.140625" defaultRowHeight="12.75"/>
  <cols>
    <col min="1" max="1" width="51.7109375" style="0" customWidth="1"/>
  </cols>
  <sheetData>
    <row r="2" ht="12.75">
      <c r="A2" t="s">
        <v>326</v>
      </c>
    </row>
    <row r="3" ht="12.75">
      <c r="A3" t="s">
        <v>1</v>
      </c>
    </row>
    <row r="4" ht="12.75">
      <c r="A4" t="s">
        <v>2</v>
      </c>
    </row>
    <row r="5" ht="12.75">
      <c r="A5" t="s">
        <v>3</v>
      </c>
    </row>
    <row r="6" ht="12.75">
      <c r="A6" t="s">
        <v>4</v>
      </c>
    </row>
    <row r="7" ht="12.75">
      <c r="A7" t="s">
        <v>301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s="7" t="s">
        <v>84</v>
      </c>
    </row>
    <row r="13" ht="12.75">
      <c r="A13" t="s">
        <v>85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s="7" t="s">
        <v>20</v>
      </c>
    </row>
    <row r="19" ht="12.75">
      <c r="A19" s="7" t="s">
        <v>21</v>
      </c>
    </row>
    <row r="20" ht="12.75">
      <c r="A20" s="27" t="s">
        <v>321</v>
      </c>
    </row>
    <row r="21" ht="12.75">
      <c r="A21" t="s">
        <v>25</v>
      </c>
    </row>
    <row r="22" ht="12.75">
      <c r="A22" t="s">
        <v>26</v>
      </c>
    </row>
    <row r="23" ht="12.75">
      <c r="A23" t="s">
        <v>27</v>
      </c>
    </row>
    <row r="24" ht="12.75">
      <c r="A24" t="s">
        <v>28</v>
      </c>
    </row>
    <row r="25" ht="12.75">
      <c r="A25" s="7" t="s">
        <v>322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35</v>
      </c>
    </row>
    <row r="30" ht="12.75">
      <c r="A30" t="s">
        <v>38</v>
      </c>
    </row>
    <row r="31" ht="12.75">
      <c r="A31" t="s">
        <v>39</v>
      </c>
    </row>
    <row r="32" ht="12.75">
      <c r="A32" t="s">
        <v>42</v>
      </c>
    </row>
    <row r="33" ht="12.75">
      <c r="A33" s="7" t="s">
        <v>46</v>
      </c>
    </row>
    <row r="34" ht="12.75">
      <c r="A34" t="s">
        <v>47</v>
      </c>
    </row>
    <row r="35" ht="12.75">
      <c r="A35" t="s">
        <v>48</v>
      </c>
    </row>
    <row r="36" ht="12.75">
      <c r="A36" t="s">
        <v>49</v>
      </c>
    </row>
    <row r="37" ht="12.75">
      <c r="A37" t="s">
        <v>53</v>
      </c>
    </row>
    <row r="38" ht="12.75">
      <c r="A38" t="s">
        <v>55</v>
      </c>
    </row>
    <row r="39" ht="12.75">
      <c r="A39" s="7"/>
    </row>
    <row r="40" ht="12.75">
      <c r="A40" s="7"/>
    </row>
    <row r="41" ht="15.75">
      <c r="A41" s="14" t="s">
        <v>116</v>
      </c>
    </row>
    <row r="42" ht="12.75">
      <c r="A42" t="s">
        <v>77</v>
      </c>
    </row>
    <row r="43" ht="12.75">
      <c r="A43" t="s">
        <v>106</v>
      </c>
    </row>
    <row r="44" ht="12.75">
      <c r="A44" t="s">
        <v>108</v>
      </c>
    </row>
    <row r="45" ht="12.75">
      <c r="A45" t="s">
        <v>109</v>
      </c>
    </row>
    <row r="46" ht="12.75">
      <c r="A46" t="s">
        <v>112</v>
      </c>
    </row>
    <row r="47" ht="12.75">
      <c r="A47" t="s">
        <v>114</v>
      </c>
    </row>
    <row r="48" ht="12.75">
      <c r="A48" t="s">
        <v>120</v>
      </c>
    </row>
    <row r="49" ht="12.75">
      <c r="A49" t="s">
        <v>122</v>
      </c>
    </row>
    <row r="50" ht="12.75">
      <c r="A50" t="s">
        <v>127</v>
      </c>
    </row>
    <row r="52" ht="12.75">
      <c r="A52" t="s">
        <v>146</v>
      </c>
    </row>
    <row r="53" ht="12.75">
      <c r="A53" t="s">
        <v>147</v>
      </c>
    </row>
    <row r="54" ht="12.75">
      <c r="A54" t="s">
        <v>149</v>
      </c>
    </row>
    <row r="55" ht="12.75">
      <c r="A55" t="s">
        <v>207</v>
      </c>
    </row>
    <row r="56" ht="12.75">
      <c r="A56" t="s">
        <v>324</v>
      </c>
    </row>
    <row r="57" ht="12.75">
      <c r="A57" t="s">
        <v>325</v>
      </c>
    </row>
    <row r="58" ht="12.75">
      <c r="A58" t="s">
        <v>157</v>
      </c>
    </row>
    <row r="59" ht="12.75">
      <c r="A59" t="s">
        <v>159</v>
      </c>
    </row>
    <row r="61" ht="12.75">
      <c r="A61" t="s">
        <v>261</v>
      </c>
    </row>
    <row r="62" ht="12.75">
      <c r="A62" t="s">
        <v>262</v>
      </c>
    </row>
    <row r="63" ht="12.75">
      <c r="A63" t="s">
        <v>221</v>
      </c>
    </row>
    <row r="64" ht="12.75">
      <c r="A64" t="s">
        <v>222</v>
      </c>
    </row>
    <row r="67" ht="15.75">
      <c r="A67" s="15" t="s">
        <v>202</v>
      </c>
    </row>
    <row r="68" ht="12.75">
      <c r="A68" s="7" t="s">
        <v>203</v>
      </c>
    </row>
    <row r="69" ht="12.75">
      <c r="A69" t="s">
        <v>271</v>
      </c>
    </row>
    <row r="70" ht="12.75">
      <c r="A70" t="s">
        <v>272</v>
      </c>
    </row>
    <row r="71" ht="12.75">
      <c r="A71" t="s">
        <v>273</v>
      </c>
    </row>
    <row r="72" ht="12.75">
      <c r="A72" t="s">
        <v>228</v>
      </c>
    </row>
    <row r="73" ht="12.75">
      <c r="A73" t="s">
        <v>231</v>
      </c>
    </row>
    <row r="74" ht="12.75">
      <c r="A74" t="s">
        <v>233</v>
      </c>
    </row>
    <row r="75" ht="12.75">
      <c r="A75" t="s">
        <v>236</v>
      </c>
    </row>
    <row r="77" ht="15.75">
      <c r="A77" s="15" t="s">
        <v>205</v>
      </c>
    </row>
    <row r="78" ht="12.75">
      <c r="A78" t="s">
        <v>304</v>
      </c>
    </row>
    <row r="79" ht="12.75">
      <c r="A79" t="s">
        <v>302</v>
      </c>
    </row>
    <row r="80" ht="12.75">
      <c r="A80" t="s">
        <v>303</v>
      </c>
    </row>
    <row r="81" ht="12.75">
      <c r="A81" t="s">
        <v>138</v>
      </c>
    </row>
    <row r="82" ht="12.75">
      <c r="A82" t="s">
        <v>282</v>
      </c>
    </row>
    <row r="83" ht="12.75">
      <c r="A83" t="s">
        <v>327</v>
      </c>
    </row>
    <row r="84" ht="12.75">
      <c r="A84" t="s">
        <v>323</v>
      </c>
    </row>
    <row r="85" ht="12.75">
      <c r="A85" t="s">
        <v>217</v>
      </c>
    </row>
    <row r="86" ht="12.75">
      <c r="A86" t="s">
        <v>218</v>
      </c>
    </row>
    <row r="87" ht="12.75">
      <c r="A87" t="s">
        <v>220</v>
      </c>
    </row>
    <row r="88" ht="12.75">
      <c r="A88" t="s">
        <v>234</v>
      </c>
    </row>
    <row r="89" ht="12.75">
      <c r="A89" t="s">
        <v>235</v>
      </c>
    </row>
    <row r="90" ht="12.75">
      <c r="A90" t="s">
        <v>314</v>
      </c>
    </row>
    <row r="91" ht="12.75">
      <c r="A91" t="s">
        <v>239</v>
      </c>
    </row>
    <row r="92" ht="12.75">
      <c r="A92" t="s">
        <v>242</v>
      </c>
    </row>
    <row r="93" ht="12.75">
      <c r="A93" t="s">
        <v>243</v>
      </c>
    </row>
    <row r="94" ht="12.75">
      <c r="A94" t="s">
        <v>245</v>
      </c>
    </row>
    <row r="95" ht="12.75">
      <c r="A95" t="s">
        <v>263</v>
      </c>
    </row>
    <row r="96" ht="12.75">
      <c r="A96" t="s">
        <v>266</v>
      </c>
    </row>
    <row r="97" ht="12.75">
      <c r="A97" t="s">
        <v>287</v>
      </c>
    </row>
    <row r="98" ht="12.75">
      <c r="A98" t="s">
        <v>290</v>
      </c>
    </row>
    <row r="99" ht="12.75">
      <c r="A99" t="s">
        <v>293</v>
      </c>
    </row>
    <row r="100" ht="12.75">
      <c r="A100" t="s">
        <v>296</v>
      </c>
    </row>
    <row r="101" ht="12.75">
      <c r="A101" t="s">
        <v>306</v>
      </c>
    </row>
    <row r="102" ht="12.75">
      <c r="A102" t="s">
        <v>294</v>
      </c>
    </row>
    <row r="103" ht="12.75">
      <c r="A103" t="s">
        <v>295</v>
      </c>
    </row>
    <row r="104" ht="12.75">
      <c r="A104" t="s">
        <v>297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6"/>
  <sheetViews>
    <sheetView tabSelected="1" view="pageBreakPreview" zoomScale="60" workbookViewId="0" topLeftCell="A1">
      <selection activeCell="A1" sqref="A1:H1"/>
    </sheetView>
  </sheetViews>
  <sheetFormatPr defaultColWidth="9.140625" defaultRowHeight="12.75"/>
  <cols>
    <col min="1" max="1" width="33.140625" style="0" customWidth="1"/>
    <col min="2" max="2" width="9.28125" style="0" bestFit="1" customWidth="1"/>
    <col min="3" max="3" width="14.8515625" style="0" customWidth="1"/>
    <col min="4" max="4" width="16.421875" style="0" customWidth="1"/>
    <col min="5" max="5" width="3.57421875" style="0" customWidth="1"/>
    <col min="6" max="6" width="11.57421875" style="0" bestFit="1" customWidth="1"/>
    <col min="7" max="7" width="12.57421875" style="0" customWidth="1"/>
    <col min="8" max="8" width="11.57421875" style="0" bestFit="1" customWidth="1"/>
    <col min="10" max="10" width="46.8515625" style="0" customWidth="1"/>
  </cols>
  <sheetData>
    <row r="1" ht="12.75">
      <c r="A1" t="s">
        <v>328</v>
      </c>
    </row>
    <row r="2" ht="15.75">
      <c r="A2" s="15" t="s">
        <v>329</v>
      </c>
    </row>
    <row r="3" spans="1:10" ht="12.75">
      <c r="A3" t="s">
        <v>1</v>
      </c>
      <c r="B3" s="1">
        <v>957</v>
      </c>
      <c r="C3" s="1" t="s">
        <v>67</v>
      </c>
      <c r="D3" s="1" t="s">
        <v>164</v>
      </c>
      <c r="E3" s="1"/>
      <c r="F3" s="20">
        <v>22</v>
      </c>
      <c r="G3" s="20">
        <v>23</v>
      </c>
      <c r="H3" s="25">
        <v>13</v>
      </c>
      <c r="J3" s="9"/>
    </row>
    <row r="4" spans="1:10" ht="12.75">
      <c r="A4" t="s">
        <v>347</v>
      </c>
      <c r="B4" s="1">
        <v>150</v>
      </c>
      <c r="C4" s="1"/>
      <c r="D4" s="1">
        <v>1824</v>
      </c>
      <c r="E4" s="1"/>
      <c r="F4" s="20">
        <v>14</v>
      </c>
      <c r="G4" s="20"/>
      <c r="H4" s="25">
        <v>10</v>
      </c>
      <c r="J4" s="9" t="s">
        <v>348</v>
      </c>
    </row>
    <row r="5" spans="1:8" ht="12.75">
      <c r="A5" t="s">
        <v>0</v>
      </c>
      <c r="B5" s="1">
        <v>2000</v>
      </c>
      <c r="C5" s="1" t="s">
        <v>66</v>
      </c>
      <c r="D5" s="1" t="s">
        <v>165</v>
      </c>
      <c r="E5" s="1"/>
      <c r="F5" s="20">
        <v>6</v>
      </c>
      <c r="G5" s="20">
        <v>0</v>
      </c>
      <c r="H5" s="25">
        <v>3</v>
      </c>
    </row>
    <row r="6" spans="1:8" ht="12.75">
      <c r="A6" s="7" t="s">
        <v>21</v>
      </c>
      <c r="B6" s="8">
        <v>1014</v>
      </c>
      <c r="C6" s="8" t="s">
        <v>135</v>
      </c>
      <c r="D6" s="8" t="s">
        <v>178</v>
      </c>
      <c r="E6" s="8"/>
      <c r="F6" s="22">
        <v>10</v>
      </c>
      <c r="G6" s="22">
        <v>10</v>
      </c>
      <c r="H6" s="25">
        <f>1.85*4</f>
        <v>7.4</v>
      </c>
    </row>
    <row r="7" spans="1:10" ht="12.75">
      <c r="A7" t="s">
        <v>383</v>
      </c>
      <c r="B7" s="1">
        <v>1016</v>
      </c>
      <c r="C7" s="1" t="s">
        <v>90</v>
      </c>
      <c r="D7" s="1" t="s">
        <v>185</v>
      </c>
      <c r="E7" s="1"/>
      <c r="F7" s="20">
        <f>38+(9.5*3)</f>
        <v>66.5</v>
      </c>
      <c r="G7" s="20">
        <f>38+(9.5*3)</f>
        <v>66.5</v>
      </c>
      <c r="H7" s="25">
        <f>7.75*7</f>
        <v>54.25</v>
      </c>
      <c r="J7" s="9"/>
    </row>
    <row r="8" spans="1:10" ht="12.75">
      <c r="A8" t="s">
        <v>384</v>
      </c>
      <c r="B8" s="1">
        <v>1017</v>
      </c>
      <c r="C8" s="1" t="s">
        <v>91</v>
      </c>
      <c r="D8" s="1" t="s">
        <v>186</v>
      </c>
      <c r="E8" s="1"/>
      <c r="F8" s="20">
        <v>38</v>
      </c>
      <c r="G8" s="20">
        <v>38</v>
      </c>
      <c r="H8" s="25">
        <f>7.75*4</f>
        <v>31</v>
      </c>
      <c r="J8" s="9"/>
    </row>
    <row r="9" spans="1:10" ht="12.75">
      <c r="A9" t="s">
        <v>234</v>
      </c>
      <c r="B9" s="1">
        <v>1070</v>
      </c>
      <c r="C9" s="1"/>
      <c r="D9" s="1" t="s">
        <v>253</v>
      </c>
      <c r="E9" s="1"/>
      <c r="F9" s="20">
        <v>3.25</v>
      </c>
      <c r="G9" s="20"/>
      <c r="H9" s="25">
        <v>2.3</v>
      </c>
      <c r="J9" s="9"/>
    </row>
    <row r="10" spans="1:10" ht="12.75">
      <c r="A10" t="s">
        <v>235</v>
      </c>
      <c r="B10" s="1">
        <v>1072</v>
      </c>
      <c r="C10" s="1"/>
      <c r="D10" s="1" t="s">
        <v>254</v>
      </c>
      <c r="E10" s="1"/>
      <c r="F10" s="20">
        <v>3.25</v>
      </c>
      <c r="G10" s="20"/>
      <c r="H10" s="25">
        <v>2.3</v>
      </c>
      <c r="J10" s="9"/>
    </row>
    <row r="11" spans="1:10" ht="12.75">
      <c r="A11" t="s">
        <v>314</v>
      </c>
      <c r="B11" s="1">
        <v>2500</v>
      </c>
      <c r="C11" s="1"/>
      <c r="D11" s="1">
        <v>542</v>
      </c>
      <c r="E11" s="1"/>
      <c r="F11" s="20">
        <v>7.5</v>
      </c>
      <c r="G11" s="20"/>
      <c r="H11" s="25">
        <v>4.25</v>
      </c>
      <c r="J11" s="9"/>
    </row>
    <row r="12" spans="1:10" ht="12.75">
      <c r="A12" t="s">
        <v>42</v>
      </c>
      <c r="B12" s="1">
        <v>500</v>
      </c>
      <c r="C12" s="1" t="s">
        <v>79</v>
      </c>
      <c r="D12" s="1">
        <v>7070</v>
      </c>
      <c r="E12" s="1"/>
      <c r="F12" s="20">
        <v>30</v>
      </c>
      <c r="G12" s="20">
        <v>33</v>
      </c>
      <c r="H12" s="25">
        <v>22</v>
      </c>
      <c r="J12" s="9" t="s">
        <v>257</v>
      </c>
    </row>
    <row r="13" spans="1:10" ht="12.75">
      <c r="A13" t="s">
        <v>261</v>
      </c>
      <c r="B13" s="1">
        <v>4719</v>
      </c>
      <c r="C13" s="1" t="s">
        <v>368</v>
      </c>
      <c r="D13" s="1" t="s">
        <v>196</v>
      </c>
      <c r="E13" s="1"/>
      <c r="F13" s="20">
        <v>18</v>
      </c>
      <c r="G13" s="20">
        <v>17</v>
      </c>
      <c r="H13" s="25">
        <v>15</v>
      </c>
      <c r="J13" s="9"/>
    </row>
    <row r="14" spans="1:10" ht="12.75">
      <c r="A14" t="s">
        <v>301</v>
      </c>
      <c r="B14" s="1">
        <v>4720</v>
      </c>
      <c r="C14" s="1" t="s">
        <v>70</v>
      </c>
      <c r="D14" s="1" t="s">
        <v>197</v>
      </c>
      <c r="E14" s="1"/>
      <c r="F14" s="20">
        <v>18</v>
      </c>
      <c r="G14" s="20">
        <v>17</v>
      </c>
      <c r="H14" s="25">
        <v>15</v>
      </c>
      <c r="J14" s="9"/>
    </row>
    <row r="15" spans="1:10" ht="12.75">
      <c r="A15" t="s">
        <v>304</v>
      </c>
      <c r="B15" s="1">
        <v>81</v>
      </c>
      <c r="C15" s="1" t="s">
        <v>305</v>
      </c>
      <c r="D15" s="1" t="s">
        <v>237</v>
      </c>
      <c r="E15" s="1"/>
      <c r="F15" s="22">
        <v>42</v>
      </c>
      <c r="G15" s="20">
        <v>43</v>
      </c>
      <c r="H15" s="25">
        <v>39</v>
      </c>
      <c r="J15" s="9"/>
    </row>
    <row r="16" spans="1:8" ht="12.75">
      <c r="A16" t="s">
        <v>239</v>
      </c>
      <c r="B16" s="1" t="s">
        <v>251</v>
      </c>
      <c r="C16" s="1" t="s">
        <v>240</v>
      </c>
      <c r="D16" s="1" t="s">
        <v>255</v>
      </c>
      <c r="E16" s="1"/>
      <c r="F16" s="20">
        <v>11</v>
      </c>
      <c r="G16" s="20">
        <v>12</v>
      </c>
      <c r="H16" s="25">
        <v>10</v>
      </c>
    </row>
    <row r="17" spans="1:8" ht="12.75">
      <c r="A17" t="s">
        <v>242</v>
      </c>
      <c r="B17" s="1" t="s">
        <v>252</v>
      </c>
      <c r="C17" s="1" t="s">
        <v>241</v>
      </c>
      <c r="D17" s="1" t="s">
        <v>256</v>
      </c>
      <c r="E17" s="1"/>
      <c r="F17" s="20">
        <v>11</v>
      </c>
      <c r="G17" s="20">
        <v>14</v>
      </c>
      <c r="H17" s="25">
        <v>10</v>
      </c>
    </row>
    <row r="18" spans="1:10" ht="12.75">
      <c r="A18" t="s">
        <v>263</v>
      </c>
      <c r="B18" s="1">
        <v>41162</v>
      </c>
      <c r="C18" s="1" t="s">
        <v>265</v>
      </c>
      <c r="D18" s="1" t="s">
        <v>264</v>
      </c>
      <c r="E18" s="1"/>
      <c r="F18" s="20">
        <v>95</v>
      </c>
      <c r="G18" s="20">
        <v>96</v>
      </c>
      <c r="H18" s="25">
        <v>70</v>
      </c>
      <c r="J18" s="9" t="s">
        <v>270</v>
      </c>
    </row>
    <row r="19" spans="1:10" ht="12.75">
      <c r="A19" t="s">
        <v>266</v>
      </c>
      <c r="B19" s="1">
        <v>368</v>
      </c>
      <c r="C19" s="1" t="s">
        <v>267</v>
      </c>
      <c r="D19" s="1" t="s">
        <v>344</v>
      </c>
      <c r="E19" s="1"/>
      <c r="F19" s="22">
        <v>32</v>
      </c>
      <c r="G19" s="20">
        <v>34</v>
      </c>
      <c r="H19" s="25">
        <v>20</v>
      </c>
      <c r="J19" s="9" t="s">
        <v>375</v>
      </c>
    </row>
    <row r="20" spans="1:8" s="7" customFormat="1" ht="12.75">
      <c r="A20" s="7" t="s">
        <v>228</v>
      </c>
      <c r="B20" s="8">
        <v>201</v>
      </c>
      <c r="C20" s="8" t="s">
        <v>247</v>
      </c>
      <c r="D20" s="8" t="s">
        <v>249</v>
      </c>
      <c r="E20" s="8"/>
      <c r="F20" s="22">
        <v>32</v>
      </c>
      <c r="G20" s="22">
        <f>7+7+4.5+4.5+6+5.5</f>
        <v>34.5</v>
      </c>
      <c r="H20" s="25">
        <v>26</v>
      </c>
    </row>
    <row r="21" spans="1:8" ht="12.75">
      <c r="A21" t="s">
        <v>231</v>
      </c>
      <c r="B21" s="1" t="s">
        <v>232</v>
      </c>
      <c r="C21" s="1"/>
      <c r="D21" s="1">
        <v>7448</v>
      </c>
      <c r="E21" s="1"/>
      <c r="F21" s="20">
        <v>25</v>
      </c>
      <c r="G21" s="20"/>
      <c r="H21" s="25">
        <v>20</v>
      </c>
    </row>
    <row r="22" spans="1:10" ht="12.75">
      <c r="A22" t="s">
        <v>293</v>
      </c>
      <c r="B22" s="1">
        <v>1050</v>
      </c>
      <c r="C22" s="1" t="s">
        <v>310</v>
      </c>
      <c r="D22" s="1" t="s">
        <v>309</v>
      </c>
      <c r="E22" s="1"/>
      <c r="F22" s="20">
        <v>11</v>
      </c>
      <c r="G22" s="20">
        <v>14</v>
      </c>
      <c r="H22" s="25">
        <v>7</v>
      </c>
      <c r="J22" s="9" t="s">
        <v>299</v>
      </c>
    </row>
    <row r="23" spans="1:8" ht="12.75">
      <c r="A23" t="s">
        <v>146</v>
      </c>
      <c r="B23" s="1">
        <v>1022</v>
      </c>
      <c r="C23" s="1" t="s">
        <v>123</v>
      </c>
      <c r="D23" s="1" t="s">
        <v>340</v>
      </c>
      <c r="E23" s="1"/>
      <c r="F23" s="20">
        <v>12.5</v>
      </c>
      <c r="G23" s="20">
        <v>17</v>
      </c>
      <c r="H23" s="25">
        <v>5</v>
      </c>
    </row>
    <row r="24" spans="1:10" ht="12.75">
      <c r="A24" s="2" t="s">
        <v>147</v>
      </c>
      <c r="B24" s="1">
        <v>550</v>
      </c>
      <c r="C24" s="1"/>
      <c r="D24" s="1">
        <v>7073</v>
      </c>
      <c r="E24" s="1"/>
      <c r="F24" s="20">
        <v>32</v>
      </c>
      <c r="G24" s="20"/>
      <c r="H24" s="25">
        <v>30</v>
      </c>
      <c r="J24" s="31" t="s">
        <v>341</v>
      </c>
    </row>
    <row r="25" spans="1:10" ht="12.75">
      <c r="A25" t="s">
        <v>29</v>
      </c>
      <c r="B25" s="1" t="s">
        <v>142</v>
      </c>
      <c r="C25" s="1" t="s">
        <v>103</v>
      </c>
      <c r="D25" s="1" t="s">
        <v>335</v>
      </c>
      <c r="E25" s="1"/>
      <c r="F25" s="20">
        <v>34</v>
      </c>
      <c r="G25" s="20">
        <v>34</v>
      </c>
      <c r="H25" s="25">
        <v>24</v>
      </c>
      <c r="J25" s="9" t="s">
        <v>339</v>
      </c>
    </row>
    <row r="26" spans="1:10" ht="12.75">
      <c r="A26" t="s">
        <v>30</v>
      </c>
      <c r="B26" s="1" t="s">
        <v>143</v>
      </c>
      <c r="C26" s="1" t="s">
        <v>104</v>
      </c>
      <c r="D26" s="1" t="s">
        <v>336</v>
      </c>
      <c r="E26" s="1"/>
      <c r="F26" s="20">
        <v>34</v>
      </c>
      <c r="G26" s="20">
        <v>34</v>
      </c>
      <c r="H26" s="25">
        <v>24</v>
      </c>
      <c r="J26" s="9"/>
    </row>
    <row r="27" spans="1:10" ht="12.75">
      <c r="A27" t="s">
        <v>120</v>
      </c>
      <c r="B27" s="1" t="s">
        <v>145</v>
      </c>
      <c r="C27" s="1" t="s">
        <v>121</v>
      </c>
      <c r="D27" s="1" t="s">
        <v>337</v>
      </c>
      <c r="E27" s="1"/>
      <c r="F27" s="20">
        <v>34</v>
      </c>
      <c r="G27" s="20">
        <v>34</v>
      </c>
      <c r="H27" s="25">
        <v>26</v>
      </c>
      <c r="J27" s="9" t="s">
        <v>269</v>
      </c>
    </row>
    <row r="28" spans="1:10" ht="12.75">
      <c r="A28" t="s">
        <v>357</v>
      </c>
      <c r="B28" s="1" t="s">
        <v>144</v>
      </c>
      <c r="C28" s="1" t="s">
        <v>105</v>
      </c>
      <c r="D28" s="1" t="s">
        <v>338</v>
      </c>
      <c r="E28" s="1"/>
      <c r="F28" s="20">
        <v>34</v>
      </c>
      <c r="G28" s="20">
        <v>34</v>
      </c>
      <c r="H28" s="25">
        <v>26</v>
      </c>
      <c r="J28" s="9"/>
    </row>
    <row r="29" spans="1:10" ht="12.75">
      <c r="A29" s="2" t="s">
        <v>207</v>
      </c>
      <c r="B29" s="16" t="s">
        <v>209</v>
      </c>
      <c r="C29" s="1"/>
      <c r="D29" s="1">
        <v>3456</v>
      </c>
      <c r="E29" s="1"/>
      <c r="F29" s="20">
        <v>40</v>
      </c>
      <c r="G29" s="20"/>
      <c r="H29" s="25">
        <v>20</v>
      </c>
      <c r="J29" s="9" t="s">
        <v>362</v>
      </c>
    </row>
    <row r="30" spans="1:10" ht="12.75">
      <c r="A30" s="27" t="s">
        <v>354</v>
      </c>
      <c r="B30" s="1">
        <v>1601</v>
      </c>
      <c r="C30" s="1" t="s">
        <v>369</v>
      </c>
      <c r="D30" s="1" t="s">
        <v>359</v>
      </c>
      <c r="E30" s="1"/>
      <c r="F30" s="20">
        <v>7.5</v>
      </c>
      <c r="G30" s="22">
        <v>7</v>
      </c>
      <c r="H30" s="25">
        <v>3.75</v>
      </c>
      <c r="I30" s="7"/>
      <c r="J30" s="12"/>
    </row>
    <row r="31" spans="1:10" ht="12.75">
      <c r="A31" t="s">
        <v>355</v>
      </c>
      <c r="B31" s="1">
        <v>1602</v>
      </c>
      <c r="C31" s="1" t="s">
        <v>117</v>
      </c>
      <c r="D31" s="1" t="s">
        <v>360</v>
      </c>
      <c r="E31" s="1"/>
      <c r="F31" s="20">
        <v>7.5</v>
      </c>
      <c r="G31" s="22">
        <v>7</v>
      </c>
      <c r="H31" s="25">
        <v>3.75</v>
      </c>
      <c r="I31" s="7"/>
      <c r="J31" s="12"/>
    </row>
    <row r="32" spans="1:10" ht="12.75">
      <c r="A32" t="s">
        <v>356</v>
      </c>
      <c r="B32" s="1">
        <v>1604</v>
      </c>
      <c r="C32" s="1" t="s">
        <v>370</v>
      </c>
      <c r="D32" s="1" t="s">
        <v>361</v>
      </c>
      <c r="E32" s="1"/>
      <c r="F32" s="20">
        <v>7.5</v>
      </c>
      <c r="G32" s="20">
        <v>7</v>
      </c>
      <c r="H32" s="25">
        <v>3.75</v>
      </c>
      <c r="J32" s="9"/>
    </row>
    <row r="33" spans="1:10" ht="12.75">
      <c r="A33" t="s">
        <v>358</v>
      </c>
      <c r="B33" s="1">
        <v>1623</v>
      </c>
      <c r="C33" s="1"/>
      <c r="D33" s="1" t="s">
        <v>363</v>
      </c>
      <c r="E33" s="1"/>
      <c r="F33" s="20">
        <v>6.5</v>
      </c>
      <c r="G33" s="20"/>
      <c r="H33" s="25">
        <v>3.5</v>
      </c>
      <c r="J33" s="9"/>
    </row>
    <row r="34" spans="1:10" ht="12.75">
      <c r="A34" t="s">
        <v>371</v>
      </c>
      <c r="B34" s="1">
        <v>1621</v>
      </c>
      <c r="C34" s="1" t="s">
        <v>118</v>
      </c>
      <c r="D34" s="1" t="s">
        <v>364</v>
      </c>
      <c r="E34" s="1"/>
      <c r="F34" s="20">
        <v>6.5</v>
      </c>
      <c r="G34" s="20">
        <v>5.5</v>
      </c>
      <c r="H34" s="25">
        <v>3.5</v>
      </c>
      <c r="J34" s="9"/>
    </row>
    <row r="35" spans="1:10" ht="12.75">
      <c r="A35" s="2" t="s">
        <v>365</v>
      </c>
      <c r="B35" s="16" t="s">
        <v>367</v>
      </c>
      <c r="C35" s="1" t="s">
        <v>366</v>
      </c>
      <c r="D35" s="1">
        <v>181</v>
      </c>
      <c r="E35" s="1"/>
      <c r="F35" s="20">
        <v>35</v>
      </c>
      <c r="G35" s="20">
        <v>35</v>
      </c>
      <c r="H35" s="25">
        <v>17.5</v>
      </c>
      <c r="J35" s="9" t="s">
        <v>373</v>
      </c>
    </row>
    <row r="36" spans="2:8" ht="12.75">
      <c r="B36" s="1"/>
      <c r="C36" s="1"/>
      <c r="D36" s="1"/>
      <c r="E36" s="1"/>
      <c r="F36" s="20"/>
      <c r="G36" s="20"/>
      <c r="H36" s="22"/>
    </row>
    <row r="37" spans="1:8" ht="15.75">
      <c r="A37" s="15" t="s">
        <v>332</v>
      </c>
      <c r="B37" s="17"/>
      <c r="C37" s="17"/>
      <c r="D37" s="17"/>
      <c r="E37" s="17"/>
      <c r="F37" s="23"/>
      <c r="G37" s="23"/>
      <c r="H37" s="29">
        <f>SUM(H3:H36)</f>
        <v>572.25</v>
      </c>
    </row>
    <row r="40" ht="15.75">
      <c r="A40" s="15" t="s">
        <v>330</v>
      </c>
    </row>
    <row r="41" spans="1:8" ht="12.75">
      <c r="A41" t="s">
        <v>84</v>
      </c>
      <c r="B41" s="1">
        <v>40</v>
      </c>
      <c r="C41" s="1" t="s">
        <v>87</v>
      </c>
      <c r="D41" s="1" t="s">
        <v>172</v>
      </c>
      <c r="E41" s="1"/>
      <c r="F41" s="22">
        <f>5+2.5</f>
        <v>7.5</v>
      </c>
      <c r="G41" s="25">
        <v>7</v>
      </c>
      <c r="H41" s="20">
        <f>2.42*6</f>
        <v>14.52</v>
      </c>
    </row>
    <row r="42" spans="1:8" ht="12.75">
      <c r="A42" s="2" t="s">
        <v>85</v>
      </c>
      <c r="B42" s="1">
        <v>30</v>
      </c>
      <c r="C42" s="1" t="s">
        <v>86</v>
      </c>
      <c r="D42" s="1" t="s">
        <v>173</v>
      </c>
      <c r="E42" s="1"/>
      <c r="F42" s="22">
        <f>4.4+4.4</f>
        <v>8.8</v>
      </c>
      <c r="G42" s="25">
        <v>8</v>
      </c>
      <c r="H42" s="20">
        <f>2.88*6</f>
        <v>17.28</v>
      </c>
    </row>
    <row r="43" spans="1:7" ht="12.75">
      <c r="A43" t="s">
        <v>243</v>
      </c>
      <c r="B43" s="1"/>
      <c r="C43" s="1" t="s">
        <v>244</v>
      </c>
      <c r="D43" s="1"/>
      <c r="E43" s="1"/>
      <c r="F43" s="20"/>
      <c r="G43" s="25">
        <v>21</v>
      </c>
    </row>
    <row r="44" spans="1:7" ht="12.75">
      <c r="A44" t="s">
        <v>245</v>
      </c>
      <c r="B44" s="1">
        <v>1003</v>
      </c>
      <c r="C44" s="1" t="s">
        <v>246</v>
      </c>
      <c r="D44" s="1"/>
      <c r="E44" s="1"/>
      <c r="F44" s="20">
        <v>3.5</v>
      </c>
      <c r="G44" s="25">
        <v>3</v>
      </c>
    </row>
    <row r="45" spans="1:7" ht="12.75">
      <c r="A45" t="s">
        <v>372</v>
      </c>
      <c r="B45" s="1">
        <v>1721</v>
      </c>
      <c r="C45" s="1" t="s">
        <v>119</v>
      </c>
      <c r="D45" s="1"/>
      <c r="E45" s="1"/>
      <c r="F45" s="20">
        <v>6.5</v>
      </c>
      <c r="G45" s="25">
        <v>5.5</v>
      </c>
    </row>
    <row r="47" spans="1:8" ht="15.75">
      <c r="A47" s="15" t="s">
        <v>332</v>
      </c>
      <c r="B47" s="15"/>
      <c r="C47" s="15"/>
      <c r="D47" s="15"/>
      <c r="E47" s="15"/>
      <c r="F47" s="15"/>
      <c r="G47" s="28">
        <f>SUM(G41:G46)</f>
        <v>44.5</v>
      </c>
      <c r="H47" s="28"/>
    </row>
    <row r="50" ht="15.75">
      <c r="A50" s="15" t="s">
        <v>59</v>
      </c>
    </row>
    <row r="51" spans="1:10" ht="12.75">
      <c r="A51" t="s">
        <v>16</v>
      </c>
      <c r="B51" s="1" t="s">
        <v>151</v>
      </c>
      <c r="C51" s="1" t="s">
        <v>98</v>
      </c>
      <c r="D51" s="1" t="s">
        <v>175</v>
      </c>
      <c r="E51" s="1"/>
      <c r="F51" s="25">
        <v>5</v>
      </c>
      <c r="G51" s="25">
        <v>5</v>
      </c>
      <c r="H51" s="20">
        <v>7.3</v>
      </c>
      <c r="J51" s="9"/>
    </row>
    <row r="52" spans="1:10" ht="12.75">
      <c r="A52" t="s">
        <v>17</v>
      </c>
      <c r="B52" s="1" t="s">
        <v>152</v>
      </c>
      <c r="C52" s="1" t="s">
        <v>99</v>
      </c>
      <c r="D52" s="1" t="s">
        <v>176</v>
      </c>
      <c r="E52" s="1"/>
      <c r="F52" s="25">
        <v>5.1</v>
      </c>
      <c r="G52" s="22">
        <v>5.2</v>
      </c>
      <c r="H52" s="20">
        <v>7.3</v>
      </c>
      <c r="J52" s="9"/>
    </row>
    <row r="53" spans="1:10" ht="12.75">
      <c r="A53" s="2" t="s">
        <v>106</v>
      </c>
      <c r="B53" s="1">
        <v>10</v>
      </c>
      <c r="C53" s="1" t="s">
        <v>107</v>
      </c>
      <c r="D53" s="1" t="s">
        <v>315</v>
      </c>
      <c r="E53" s="1"/>
      <c r="F53" s="25">
        <v>4.9</v>
      </c>
      <c r="G53" s="25">
        <v>2.45</v>
      </c>
      <c r="H53" s="20">
        <v>2.88</v>
      </c>
      <c r="J53" s="9" t="s">
        <v>268</v>
      </c>
    </row>
    <row r="54" spans="1:10" ht="12.75">
      <c r="A54" s="2" t="s">
        <v>108</v>
      </c>
      <c r="B54" s="1">
        <v>19</v>
      </c>
      <c r="C54" s="1" t="s">
        <v>110</v>
      </c>
      <c r="D54" s="1" t="s">
        <v>316</v>
      </c>
      <c r="E54" s="1"/>
      <c r="F54" s="25">
        <v>3.7</v>
      </c>
      <c r="G54" s="20">
        <v>1.95</v>
      </c>
      <c r="H54" s="20">
        <v>3.05</v>
      </c>
      <c r="J54" s="9" t="s">
        <v>268</v>
      </c>
    </row>
    <row r="55" spans="1:10" ht="12.75">
      <c r="A55" s="2" t="s">
        <v>109</v>
      </c>
      <c r="B55" s="1">
        <v>21</v>
      </c>
      <c r="C55" s="1" t="s">
        <v>111</v>
      </c>
      <c r="D55" s="1" t="s">
        <v>317</v>
      </c>
      <c r="E55" s="1"/>
      <c r="F55" s="25">
        <v>5</v>
      </c>
      <c r="G55" s="20">
        <v>1.85</v>
      </c>
      <c r="H55" s="20">
        <v>3.05</v>
      </c>
      <c r="J55" s="9" t="s">
        <v>381</v>
      </c>
    </row>
    <row r="56" spans="1:10" ht="12.75">
      <c r="A56" t="s">
        <v>112</v>
      </c>
      <c r="B56" s="1">
        <v>1007</v>
      </c>
      <c r="C56" s="1" t="s">
        <v>113</v>
      </c>
      <c r="D56" s="1"/>
      <c r="E56" s="1"/>
      <c r="F56" s="25">
        <v>14</v>
      </c>
      <c r="G56" s="20">
        <v>15</v>
      </c>
      <c r="H56" s="20"/>
      <c r="J56" s="26"/>
    </row>
    <row r="57" spans="1:10" ht="12.75">
      <c r="A57" t="s">
        <v>217</v>
      </c>
      <c r="B57" s="1">
        <v>7016</v>
      </c>
      <c r="C57" s="1"/>
      <c r="D57" s="1"/>
      <c r="E57" s="1"/>
      <c r="F57" s="20">
        <v>4</v>
      </c>
      <c r="G57" s="20"/>
      <c r="H57" s="20"/>
      <c r="J57" s="9"/>
    </row>
    <row r="58" spans="1:10" ht="12.75">
      <c r="A58" s="2" t="s">
        <v>290</v>
      </c>
      <c r="B58" s="1">
        <v>63063</v>
      </c>
      <c r="C58" s="1"/>
      <c r="D58" s="1"/>
      <c r="E58" s="1"/>
      <c r="F58" s="20" t="s">
        <v>291</v>
      </c>
      <c r="G58" s="20"/>
      <c r="H58" s="20"/>
      <c r="J58" s="9" t="s">
        <v>292</v>
      </c>
    </row>
    <row r="59" spans="1:10" ht="12.75">
      <c r="A59" t="s">
        <v>296</v>
      </c>
      <c r="B59" s="1">
        <v>1375</v>
      </c>
      <c r="C59" s="1" t="s">
        <v>311</v>
      </c>
      <c r="D59" s="1">
        <v>64823</v>
      </c>
      <c r="E59" s="1"/>
      <c r="F59" s="25">
        <v>20</v>
      </c>
      <c r="G59" s="20">
        <v>21</v>
      </c>
      <c r="H59" s="20">
        <v>15</v>
      </c>
      <c r="J59" s="9" t="s">
        <v>312</v>
      </c>
    </row>
    <row r="60" spans="1:10" ht="12.75">
      <c r="A60" t="s">
        <v>159</v>
      </c>
      <c r="B60" s="1">
        <v>757</v>
      </c>
      <c r="C60" s="1"/>
      <c r="D60" s="1"/>
      <c r="E60" s="1"/>
      <c r="F60" s="20">
        <v>4</v>
      </c>
      <c r="G60" s="20"/>
      <c r="H60" s="20"/>
      <c r="J60" s="9"/>
    </row>
    <row r="61" spans="1:10" ht="12.75">
      <c r="A61" t="s">
        <v>233</v>
      </c>
      <c r="B61" s="1">
        <v>934</v>
      </c>
      <c r="C61" s="1"/>
      <c r="D61" s="1"/>
      <c r="E61" s="1"/>
      <c r="F61" s="20">
        <v>15</v>
      </c>
      <c r="G61" s="20"/>
      <c r="H61" s="20"/>
      <c r="J61" s="9"/>
    </row>
    <row r="62" spans="1:10" ht="12.75">
      <c r="A62" t="s">
        <v>236</v>
      </c>
      <c r="B62" s="1">
        <v>1345</v>
      </c>
      <c r="C62" s="1"/>
      <c r="D62" s="1"/>
      <c r="E62" s="1"/>
      <c r="F62" s="20">
        <v>10</v>
      </c>
      <c r="G62" s="20"/>
      <c r="H62" s="20"/>
      <c r="J62" s="9"/>
    </row>
    <row r="63" spans="1:10" ht="12.75">
      <c r="A63" t="s">
        <v>220</v>
      </c>
      <c r="B63" s="1">
        <v>74735</v>
      </c>
      <c r="C63" s="1"/>
      <c r="D63" s="1"/>
      <c r="E63" s="1"/>
      <c r="F63" s="20">
        <v>16</v>
      </c>
      <c r="G63" s="20"/>
      <c r="H63" s="20"/>
      <c r="J63" s="9"/>
    </row>
    <row r="64" spans="1:10" ht="12.75">
      <c r="A64" t="s">
        <v>35</v>
      </c>
      <c r="B64" s="1">
        <v>3753</v>
      </c>
      <c r="C64" s="1" t="s">
        <v>96</v>
      </c>
      <c r="D64" s="1"/>
      <c r="E64" s="1"/>
      <c r="F64" s="20">
        <v>49</v>
      </c>
      <c r="G64" s="20">
        <v>49</v>
      </c>
      <c r="H64" s="20"/>
      <c r="J64" s="9"/>
    </row>
    <row r="65" spans="1:10" ht="12.75">
      <c r="A65" t="s">
        <v>53</v>
      </c>
      <c r="B65" s="1">
        <v>1048</v>
      </c>
      <c r="C65" s="1" t="s">
        <v>89</v>
      </c>
      <c r="D65" s="1">
        <v>2470</v>
      </c>
      <c r="E65" s="1"/>
      <c r="F65" s="25">
        <v>19</v>
      </c>
      <c r="G65" s="20">
        <v>20</v>
      </c>
      <c r="H65" s="25">
        <v>19</v>
      </c>
      <c r="J65" s="9"/>
    </row>
    <row r="66" spans="1:10" ht="12.75">
      <c r="A66" t="s">
        <v>55</v>
      </c>
      <c r="B66" s="1">
        <v>811</v>
      </c>
      <c r="C66" s="1" t="s">
        <v>76</v>
      </c>
      <c r="D66" s="1" t="s">
        <v>191</v>
      </c>
      <c r="E66" s="1"/>
      <c r="F66" s="25">
        <v>3.5</v>
      </c>
      <c r="G66" s="25">
        <v>3.5</v>
      </c>
      <c r="H66" s="20">
        <v>5.5</v>
      </c>
      <c r="J66" s="9"/>
    </row>
    <row r="67" spans="1:10" ht="12.75">
      <c r="A67" t="s">
        <v>149</v>
      </c>
      <c r="B67" s="1">
        <v>575</v>
      </c>
      <c r="C67" s="1"/>
      <c r="D67" s="1" t="s">
        <v>346</v>
      </c>
      <c r="E67" s="1"/>
      <c r="F67" s="25">
        <v>30</v>
      </c>
      <c r="G67" s="20"/>
      <c r="H67" s="20">
        <v>17</v>
      </c>
      <c r="J67" s="32" t="s">
        <v>345</v>
      </c>
    </row>
    <row r="68" spans="1:10" ht="12.75">
      <c r="A68" t="s">
        <v>349</v>
      </c>
      <c r="B68" s="1">
        <v>3054</v>
      </c>
      <c r="C68" s="1"/>
      <c r="D68" s="1"/>
      <c r="E68" s="1"/>
      <c r="F68" s="20">
        <v>6</v>
      </c>
      <c r="G68" s="20"/>
      <c r="H68" s="20"/>
      <c r="J68" s="9"/>
    </row>
    <row r="69" spans="1:10" ht="12.75">
      <c r="A69" s="30" t="s">
        <v>350</v>
      </c>
      <c r="B69" s="1">
        <v>4513</v>
      </c>
      <c r="C69" s="1"/>
      <c r="D69" s="1"/>
      <c r="E69" s="1"/>
      <c r="F69" s="20">
        <v>8</v>
      </c>
      <c r="G69" s="20"/>
      <c r="H69" s="20"/>
      <c r="J69" s="9" t="s">
        <v>351</v>
      </c>
    </row>
    <row r="70" spans="1:10" ht="12.75">
      <c r="A70" s="30" t="s">
        <v>352</v>
      </c>
      <c r="B70" s="1">
        <v>4514</v>
      </c>
      <c r="C70" s="1"/>
      <c r="D70" s="1"/>
      <c r="E70" s="1"/>
      <c r="F70" s="20">
        <v>8</v>
      </c>
      <c r="G70" s="20"/>
      <c r="H70" s="20"/>
      <c r="J70" s="9"/>
    </row>
    <row r="71" spans="1:10" ht="12.75">
      <c r="A71" t="s">
        <v>77</v>
      </c>
      <c r="B71" s="1">
        <v>1042</v>
      </c>
      <c r="C71" s="1" t="s">
        <v>78</v>
      </c>
      <c r="D71" s="1"/>
      <c r="E71" s="1"/>
      <c r="F71" s="25">
        <v>14</v>
      </c>
      <c r="G71" s="20">
        <v>39</v>
      </c>
      <c r="H71" s="20"/>
      <c r="J71" s="9" t="s">
        <v>238</v>
      </c>
    </row>
    <row r="72" spans="1:10" ht="12.75">
      <c r="A72" s="27" t="s">
        <v>374</v>
      </c>
      <c r="B72" s="8">
        <v>123</v>
      </c>
      <c r="C72" s="8"/>
      <c r="D72" s="8"/>
      <c r="E72" s="8"/>
      <c r="F72" s="22">
        <v>29</v>
      </c>
      <c r="G72" s="20"/>
      <c r="H72" s="20"/>
      <c r="J72" s="9"/>
    </row>
    <row r="73" spans="2:10" ht="12.75">
      <c r="B73" s="1"/>
      <c r="C73" s="1"/>
      <c r="D73" s="1"/>
      <c r="E73" s="1"/>
      <c r="F73" s="20"/>
      <c r="G73" s="20"/>
      <c r="H73" s="20"/>
      <c r="J73" s="9"/>
    </row>
    <row r="74" spans="1:10" ht="15.75">
      <c r="A74" s="15" t="s">
        <v>332</v>
      </c>
      <c r="B74" s="17"/>
      <c r="C74" s="17"/>
      <c r="D74" s="17"/>
      <c r="E74" s="17"/>
      <c r="F74" s="29">
        <f>SUM(F51:F73)</f>
        <v>273.2</v>
      </c>
      <c r="G74" s="20"/>
      <c r="H74" s="20"/>
      <c r="J74" s="9"/>
    </row>
    <row r="75" spans="2:10" ht="12.75">
      <c r="B75" s="1"/>
      <c r="C75" s="1"/>
      <c r="D75" s="1"/>
      <c r="E75" s="1"/>
      <c r="F75" s="22"/>
      <c r="G75" s="20"/>
      <c r="H75" s="20"/>
      <c r="J75" s="9"/>
    </row>
    <row r="76" spans="1:10" ht="15.75">
      <c r="A76" s="15" t="s">
        <v>380</v>
      </c>
      <c r="B76" s="1"/>
      <c r="C76" s="1"/>
      <c r="D76" s="1"/>
      <c r="E76" s="1"/>
      <c r="F76" s="22"/>
      <c r="G76" s="20"/>
      <c r="H76" s="20"/>
      <c r="J76" s="9"/>
    </row>
    <row r="77" spans="1:10" s="7" customFormat="1" ht="12.75">
      <c r="A77" s="7" t="s">
        <v>127</v>
      </c>
      <c r="B77" s="8">
        <v>1065</v>
      </c>
      <c r="C77" s="8" t="s">
        <v>128</v>
      </c>
      <c r="D77" s="8"/>
      <c r="E77" s="8"/>
      <c r="F77" s="22">
        <v>36</v>
      </c>
      <c r="G77" s="25">
        <v>25</v>
      </c>
      <c r="H77" s="22"/>
      <c r="J77" s="12" t="s">
        <v>382</v>
      </c>
    </row>
    <row r="78" spans="1:10" s="7" customFormat="1" ht="12.75">
      <c r="A78" s="7" t="s">
        <v>282</v>
      </c>
      <c r="B78" s="8">
        <v>7795</v>
      </c>
      <c r="C78" s="8" t="s">
        <v>283</v>
      </c>
      <c r="D78" s="8"/>
      <c r="E78" s="8"/>
      <c r="F78" s="22">
        <v>5</v>
      </c>
      <c r="G78" s="25">
        <v>4.5</v>
      </c>
      <c r="H78" s="22"/>
      <c r="J78" s="12" t="s">
        <v>331</v>
      </c>
    </row>
    <row r="79" spans="1:10" s="7" customFormat="1" ht="12.75">
      <c r="A79" s="7" t="s">
        <v>284</v>
      </c>
      <c r="B79" s="8">
        <v>274</v>
      </c>
      <c r="C79" s="8"/>
      <c r="D79" s="8"/>
      <c r="E79" s="8"/>
      <c r="F79" s="22">
        <v>62</v>
      </c>
      <c r="G79" s="22"/>
      <c r="H79" s="22"/>
      <c r="J79" s="12" t="s">
        <v>331</v>
      </c>
    </row>
    <row r="80" spans="1:10" s="7" customFormat="1" ht="12.75">
      <c r="A80" s="7" t="s">
        <v>294</v>
      </c>
      <c r="B80" s="8"/>
      <c r="C80" s="8"/>
      <c r="D80" s="8"/>
      <c r="E80" s="8"/>
      <c r="F80" s="22"/>
      <c r="G80" s="22"/>
      <c r="H80" s="22"/>
      <c r="J80" s="12" t="s">
        <v>300</v>
      </c>
    </row>
    <row r="81" spans="1:10" s="7" customFormat="1" ht="12.75">
      <c r="A81" s="7" t="s">
        <v>297</v>
      </c>
      <c r="B81" s="8"/>
      <c r="C81" s="8"/>
      <c r="D81" s="8"/>
      <c r="E81" s="8"/>
      <c r="F81" s="22"/>
      <c r="G81" s="22"/>
      <c r="H81" s="22"/>
      <c r="J81" s="12" t="s">
        <v>298</v>
      </c>
    </row>
    <row r="82" spans="1:10" s="7" customFormat="1" ht="12.75">
      <c r="A82" s="7" t="s">
        <v>22</v>
      </c>
      <c r="B82" s="8">
        <v>25500</v>
      </c>
      <c r="C82" s="8" t="s">
        <v>75</v>
      </c>
      <c r="D82" s="8">
        <v>36021</v>
      </c>
      <c r="E82" s="8"/>
      <c r="F82" s="25">
        <v>29</v>
      </c>
      <c r="G82" s="22">
        <v>31</v>
      </c>
      <c r="H82" s="22">
        <v>30</v>
      </c>
      <c r="J82" s="12" t="s">
        <v>333</v>
      </c>
    </row>
    <row r="83" spans="1:10" s="7" customFormat="1" ht="12.75">
      <c r="A83" s="7" t="s">
        <v>18</v>
      </c>
      <c r="B83" s="8"/>
      <c r="C83" s="8" t="s">
        <v>97</v>
      </c>
      <c r="D83" s="8"/>
      <c r="E83" s="8"/>
      <c r="F83" s="22"/>
      <c r="G83" s="22">
        <v>17</v>
      </c>
      <c r="H83" s="22"/>
      <c r="J83" s="12" t="s">
        <v>281</v>
      </c>
    </row>
    <row r="84" spans="1:10" ht="12.75">
      <c r="A84" t="s">
        <v>262</v>
      </c>
      <c r="B84" s="1">
        <v>4722</v>
      </c>
      <c r="C84" s="1"/>
      <c r="D84" s="1" t="s">
        <v>198</v>
      </c>
      <c r="E84" s="1"/>
      <c r="F84" s="20">
        <v>18</v>
      </c>
      <c r="G84" s="20"/>
      <c r="H84" s="25">
        <v>15</v>
      </c>
      <c r="J84" s="9" t="s">
        <v>379</v>
      </c>
    </row>
    <row r="85" spans="1:10" ht="12.75">
      <c r="A85" t="s">
        <v>306</v>
      </c>
      <c r="B85" s="1">
        <v>5105</v>
      </c>
      <c r="C85" s="1" t="s">
        <v>308</v>
      </c>
      <c r="D85" s="1" t="s">
        <v>307</v>
      </c>
      <c r="E85" s="1"/>
      <c r="F85" s="20">
        <v>10</v>
      </c>
      <c r="G85" s="20">
        <v>10</v>
      </c>
      <c r="H85" s="25">
        <v>4</v>
      </c>
      <c r="J85" s="9" t="s">
        <v>378</v>
      </c>
    </row>
    <row r="86" spans="1:10" ht="12.75">
      <c r="A86" t="s">
        <v>218</v>
      </c>
      <c r="B86" s="1">
        <v>40053</v>
      </c>
      <c r="C86" s="1" t="s">
        <v>376</v>
      </c>
      <c r="D86" s="1">
        <v>1341</v>
      </c>
      <c r="E86" s="1"/>
      <c r="F86" s="20">
        <v>69</v>
      </c>
      <c r="G86" s="20">
        <v>52</v>
      </c>
      <c r="H86" s="25">
        <v>52</v>
      </c>
      <c r="J86" s="9" t="s">
        <v>377</v>
      </c>
    </row>
  </sheetData>
  <printOptions/>
  <pageMargins left="0.75" right="0.75" top="1" bottom="1" header="0.5" footer="0.5"/>
  <pageSetup horizontalDpi="360" verticalDpi="36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Meyette</dc:creator>
  <cp:keywords/>
  <dc:description/>
  <cp:lastModifiedBy>Brian Meyette</cp:lastModifiedBy>
  <cp:lastPrinted>2002-11-05T03:58:27Z</cp:lastPrinted>
  <dcterms:created xsi:type="dcterms:W3CDTF">2002-09-13T21:22:39Z</dcterms:created>
  <dcterms:modified xsi:type="dcterms:W3CDTF">2002-11-05T04:08:45Z</dcterms:modified>
  <cp:category/>
  <cp:version/>
  <cp:contentType/>
  <cp:contentStatus/>
</cp:coreProperties>
</file>